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66620\Desktop\SCS SAP Folder\Inception files\Inception Docs\Meetings\2nd Regional Inception Phase Meeting\For uploading\"/>
    </mc:Choice>
  </mc:AlternateContent>
  <bookViews>
    <workbookView xWindow="0" yWindow="0" windowWidth="23040" windowHeight="8796" activeTab="1"/>
  </bookViews>
  <sheets>
    <sheet name="Original Budget" sheetId="2" r:id="rId1"/>
    <sheet name="Expenditures" sheetId="3" r:id="rId2"/>
  </sheets>
  <externalReferences>
    <externalReference r:id="rId3"/>
    <externalReference r:id="rId4"/>
  </externalReferences>
  <definedNames>
    <definedName name="indall">[1]Master!$C$26</definedName>
    <definedName name="_xlnm.Print_Area" localSheetId="0">'Original Budget'!$A$2:$O$70</definedName>
    <definedName name="_xlnm.Print_Titles" localSheetId="0">'Original Budget'!$4:$10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3" l="1"/>
  <c r="I37" i="3"/>
  <c r="I56" i="3"/>
  <c r="I44" i="3"/>
  <c r="H66" i="3"/>
  <c r="I66" i="3" s="1"/>
  <c r="H65" i="3"/>
  <c r="I65" i="3" s="1"/>
  <c r="H64" i="3"/>
  <c r="I64" i="3" s="1"/>
  <c r="H63" i="3"/>
  <c r="I63" i="3" s="1"/>
  <c r="H62" i="3"/>
  <c r="I62" i="3" s="1"/>
  <c r="H61" i="3"/>
  <c r="I61" i="3" s="1"/>
  <c r="H60" i="3"/>
  <c r="I60" i="3" s="1"/>
  <c r="H59" i="3"/>
  <c r="I59" i="3" s="1"/>
  <c r="H58" i="3"/>
  <c r="I58" i="3" s="1"/>
  <c r="H46" i="3"/>
  <c r="I46" i="3" s="1"/>
  <c r="I51" i="3" s="1"/>
  <c r="H36" i="3"/>
  <c r="I36" i="3" s="1"/>
  <c r="H34" i="3"/>
  <c r="I34" i="3" s="1"/>
  <c r="H27" i="3"/>
  <c r="I27" i="3" s="1"/>
  <c r="H26" i="3"/>
  <c r="I26" i="3" s="1"/>
  <c r="I29" i="3" s="1"/>
  <c r="H16" i="3"/>
  <c r="I16" i="3" s="1"/>
  <c r="H12" i="3"/>
  <c r="I12" i="3" s="1"/>
  <c r="I70" i="3" l="1"/>
  <c r="I39" i="3"/>
  <c r="I24" i="3"/>
  <c r="I71" i="3" l="1"/>
  <c r="H70" i="3" l="1"/>
  <c r="G70" i="3"/>
  <c r="F70" i="3"/>
  <c r="E70" i="3"/>
  <c r="H56" i="3"/>
  <c r="G56" i="3"/>
  <c r="F56" i="3"/>
  <c r="E56" i="3"/>
  <c r="H51" i="3"/>
  <c r="G51" i="3"/>
  <c r="F51" i="3"/>
  <c r="E51" i="3"/>
  <c r="H44" i="3"/>
  <c r="G44" i="3"/>
  <c r="F44" i="3"/>
  <c r="E44" i="3"/>
  <c r="H39" i="3"/>
  <c r="G39" i="3"/>
  <c r="F39" i="3"/>
  <c r="E39" i="3"/>
  <c r="H29" i="3"/>
  <c r="G29" i="3"/>
  <c r="F29" i="3"/>
  <c r="E29" i="3"/>
  <c r="H24" i="3"/>
  <c r="G24" i="3"/>
  <c r="F24" i="3"/>
  <c r="E24" i="3"/>
  <c r="O38" i="2"/>
  <c r="I38" i="2"/>
  <c r="O37" i="2"/>
  <c r="I37" i="2"/>
  <c r="E16" i="2"/>
  <c r="D16" i="2"/>
  <c r="G71" i="3" l="1"/>
  <c r="H71" i="3"/>
  <c r="F71" i="3"/>
  <c r="E71" i="3"/>
  <c r="O61" i="2" l="1"/>
  <c r="O62" i="2"/>
  <c r="O63" i="2"/>
  <c r="O64" i="2"/>
  <c r="I58" i="2"/>
  <c r="I59" i="2"/>
  <c r="I60" i="2"/>
  <c r="I61" i="2"/>
  <c r="I62" i="2"/>
  <c r="I63" i="2"/>
  <c r="I64" i="2"/>
  <c r="I65" i="2"/>
  <c r="I66" i="2"/>
  <c r="I67" i="2"/>
  <c r="H24" i="2"/>
  <c r="O19" i="2"/>
  <c r="I19" i="2"/>
  <c r="H70" i="2"/>
  <c r="H56" i="2"/>
  <c r="H51" i="2"/>
  <c r="H44" i="2"/>
  <c r="H39" i="2"/>
  <c r="H29" i="2"/>
  <c r="J70" i="2"/>
  <c r="J56" i="2"/>
  <c r="J51" i="2"/>
  <c r="J44" i="2"/>
  <c r="J39" i="2"/>
  <c r="J29" i="2"/>
  <c r="J24" i="2"/>
  <c r="K70" i="2"/>
  <c r="K56" i="2"/>
  <c r="K51" i="2"/>
  <c r="K44" i="2"/>
  <c r="K39" i="2"/>
  <c r="K29" i="2"/>
  <c r="K24" i="2"/>
  <c r="L70" i="2"/>
  <c r="L56" i="2"/>
  <c r="L51" i="2"/>
  <c r="L44" i="2"/>
  <c r="L39" i="2"/>
  <c r="L29" i="2"/>
  <c r="L24" i="2"/>
  <c r="M70" i="2"/>
  <c r="M56" i="2"/>
  <c r="M51" i="2"/>
  <c r="M44" i="2"/>
  <c r="M39" i="2"/>
  <c r="M29" i="2"/>
  <c r="M24" i="2"/>
  <c r="N70" i="2"/>
  <c r="N56" i="2"/>
  <c r="N51" i="2"/>
  <c r="N44" i="2"/>
  <c r="N39" i="2"/>
  <c r="N29" i="2"/>
  <c r="N24" i="2"/>
  <c r="O59" i="2"/>
  <c r="O60" i="2"/>
  <c r="O65" i="2"/>
  <c r="O66" i="2"/>
  <c r="O67" i="2"/>
  <c r="O53" i="2"/>
  <c r="O56" i="2" s="1"/>
  <c r="O54" i="2"/>
  <c r="I53" i="2"/>
  <c r="I54" i="2"/>
  <c r="I46" i="2"/>
  <c r="O46" i="2"/>
  <c r="O41" i="2"/>
  <c r="O42" i="2"/>
  <c r="O32" i="2"/>
  <c r="O33" i="2"/>
  <c r="O34" i="2"/>
  <c r="O35" i="2"/>
  <c r="O36" i="2"/>
  <c r="O31" i="2"/>
  <c r="I32" i="2"/>
  <c r="I33" i="2"/>
  <c r="I34" i="2"/>
  <c r="I35" i="2"/>
  <c r="I31" i="2"/>
  <c r="I36" i="2"/>
  <c r="I26" i="2"/>
  <c r="I27" i="2"/>
  <c r="O12" i="2"/>
  <c r="O13" i="2"/>
  <c r="O22" i="2"/>
  <c r="O15" i="2"/>
  <c r="O16" i="2"/>
  <c r="O17" i="2"/>
  <c r="O18" i="2"/>
  <c r="O20" i="2"/>
  <c r="O21" i="2"/>
  <c r="O14" i="2"/>
  <c r="D24" i="2"/>
  <c r="D70" i="2"/>
  <c r="D56" i="2"/>
  <c r="D51" i="2"/>
  <c r="D44" i="2"/>
  <c r="D39" i="2"/>
  <c r="D29" i="2"/>
  <c r="E24" i="2"/>
  <c r="E70" i="2"/>
  <c r="E56" i="2"/>
  <c r="E51" i="2"/>
  <c r="E44" i="2"/>
  <c r="E39" i="2"/>
  <c r="E29" i="2"/>
  <c r="F24" i="2"/>
  <c r="F70" i="2"/>
  <c r="F56" i="2"/>
  <c r="F51" i="2"/>
  <c r="F44" i="2"/>
  <c r="F39" i="2"/>
  <c r="F29" i="2"/>
  <c r="G24" i="2"/>
  <c r="G70" i="2"/>
  <c r="G56" i="2"/>
  <c r="G51" i="2"/>
  <c r="G44" i="2"/>
  <c r="G39" i="2"/>
  <c r="G29" i="2"/>
  <c r="I15" i="2"/>
  <c r="I16" i="2"/>
  <c r="I17" i="2"/>
  <c r="I18" i="2"/>
  <c r="I20" i="2"/>
  <c r="I21" i="2"/>
  <c r="I22" i="2"/>
  <c r="I12" i="2"/>
  <c r="I13" i="2"/>
  <c r="I14" i="2"/>
  <c r="O58" i="2"/>
  <c r="I49" i="2"/>
  <c r="I48" i="2"/>
  <c r="I47" i="2"/>
  <c r="I42" i="2"/>
  <c r="I41" i="2"/>
  <c r="I44" i="2"/>
  <c r="O49" i="2"/>
  <c r="O48" i="2"/>
  <c r="O47" i="2"/>
  <c r="O27" i="2"/>
  <c r="O26" i="2"/>
  <c r="O44" i="2" l="1"/>
  <c r="O39" i="2"/>
  <c r="I51" i="2"/>
  <c r="I29" i="2"/>
  <c r="I39" i="2"/>
  <c r="I56" i="2"/>
  <c r="H71" i="2"/>
  <c r="O70" i="2"/>
  <c r="O51" i="2"/>
  <c r="O29" i="2"/>
  <c r="L71" i="2"/>
  <c r="I70" i="2"/>
  <c r="E71" i="2"/>
  <c r="J71" i="2"/>
  <c r="D71" i="2"/>
  <c r="K71" i="2"/>
  <c r="F71" i="2"/>
  <c r="M71" i="2"/>
  <c r="G71" i="2"/>
  <c r="N71" i="2"/>
  <c r="O24" i="2"/>
  <c r="I24" i="2"/>
  <c r="I71" i="2" l="1"/>
  <c r="O71" i="2"/>
</calcChain>
</file>

<file path=xl/sharedStrings.xml><?xml version="1.0" encoding="utf-8"?>
<sst xmlns="http://schemas.openxmlformats.org/spreadsheetml/2006/main" count="157" uniqueCount="81">
  <si>
    <t>Project implementation period:</t>
  </si>
  <si>
    <t>From:</t>
  </si>
  <si>
    <t>To:</t>
  </si>
  <si>
    <t>UNEP Budget Line</t>
  </si>
  <si>
    <t>Sub-total</t>
  </si>
  <si>
    <t>GRAND TOTAL</t>
  </si>
  <si>
    <t>Total</t>
  </si>
  <si>
    <t>Budget per component</t>
  </si>
  <si>
    <t>I</t>
  </si>
  <si>
    <t>II</t>
  </si>
  <si>
    <t>III</t>
  </si>
  <si>
    <t>PMC</t>
  </si>
  <si>
    <t>TOTAL</t>
  </si>
  <si>
    <t>Budget per year</t>
  </si>
  <si>
    <t>Original Budget</t>
  </si>
  <si>
    <t>M&amp;E</t>
  </si>
  <si>
    <t>Equipment, Vehicles and Furniture</t>
  </si>
  <si>
    <t>010</t>
  </si>
  <si>
    <t>Staff &amp; Personnel (Including Consultants)</t>
  </si>
  <si>
    <t>Transfers &amp; Grants to Implementing Partners</t>
  </si>
  <si>
    <t>Travel</t>
  </si>
  <si>
    <t>Contract Services</t>
  </si>
  <si>
    <t>Operating and Other Costs</t>
  </si>
  <si>
    <t>Supplies, Commodities and Materials</t>
  </si>
  <si>
    <t>International Staff 2</t>
  </si>
  <si>
    <t>National Staff 1</t>
  </si>
  <si>
    <t>National Staff 2</t>
  </si>
  <si>
    <t>Admin Support Staff 1</t>
  </si>
  <si>
    <t>Admin Support Staff 2</t>
  </si>
  <si>
    <t>UNV/intern</t>
  </si>
  <si>
    <t>National Consultant 1</t>
  </si>
  <si>
    <t>Office Supplies</t>
  </si>
  <si>
    <t>Material 1</t>
  </si>
  <si>
    <t>Furniture 1</t>
  </si>
  <si>
    <t>Furniture 2</t>
  </si>
  <si>
    <t>Travel of experts</t>
  </si>
  <si>
    <t>Study Tour</t>
  </si>
  <si>
    <t>Seminar 1</t>
  </si>
  <si>
    <t>Sub-contract 1, UN Agency</t>
  </si>
  <si>
    <t>Sub-contract 2, NGO</t>
  </si>
  <si>
    <t>Premise Rent</t>
  </si>
  <si>
    <t>Operating Cost</t>
  </si>
  <si>
    <t>Equipment Rental and Maintenance</t>
  </si>
  <si>
    <t>Sundry (communications, postage, copies, freight, clearance charges, etc)</t>
  </si>
  <si>
    <t>Reporting Cost (Publication 1/Newsletter 1)</t>
  </si>
  <si>
    <t>Audits</t>
  </si>
  <si>
    <t>Laptop 1</t>
  </si>
  <si>
    <t>Meeting 2</t>
  </si>
  <si>
    <t>Evaluator (Terminal)</t>
  </si>
  <si>
    <t>Evaluator (Mid-term)</t>
  </si>
  <si>
    <t>Travel of Mid-Term Evaluator</t>
  </si>
  <si>
    <t>Travel of Final Evaluator</t>
  </si>
  <si>
    <t xml:space="preserve">Travel of Consultants </t>
  </si>
  <si>
    <t>Project title:  Implementing the Strategic Action Programme for the South China Sea</t>
  </si>
  <si>
    <t>Project number: 5538 (GEF_ID)</t>
  </si>
  <si>
    <t>Project executing partner: UNOPS and SEAFDEC</t>
  </si>
  <si>
    <t>Project Staff</t>
  </si>
  <si>
    <t>Consultants</t>
  </si>
  <si>
    <t>Year 1</t>
  </si>
  <si>
    <t>Year 2</t>
  </si>
  <si>
    <t>Year 3</t>
  </si>
  <si>
    <t>Year 4</t>
  </si>
  <si>
    <t>Year 5</t>
  </si>
  <si>
    <t>Travel of Staff and consultants</t>
  </si>
  <si>
    <t>National Contracts</t>
  </si>
  <si>
    <t>Regional contracts</t>
  </si>
  <si>
    <t>Equipment and furniture</t>
  </si>
  <si>
    <t>Hospitality and entertainment</t>
  </si>
  <si>
    <t>Meetings</t>
  </si>
  <si>
    <t>Group Training</t>
  </si>
  <si>
    <t>Evaluation</t>
  </si>
  <si>
    <t xml:space="preserve">SEAFDEC </t>
  </si>
  <si>
    <t xml:space="preserve">UNOPS </t>
  </si>
  <si>
    <t xml:space="preserve">Evaluation </t>
  </si>
  <si>
    <t>Expenditures</t>
  </si>
  <si>
    <t>UNEP Budget</t>
  </si>
  <si>
    <t>Actual 2018</t>
  </si>
  <si>
    <t>Actual 2019</t>
  </si>
  <si>
    <t>Actual 2020</t>
  </si>
  <si>
    <t>Total (as of 3Q 2020)</t>
  </si>
  <si>
    <t>Remaining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</si>
</sst>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.00\ _€_-;\-* #,##0.00\ _€_-;_-* &quot;-&quot;??\ _€_-;_-@_-"/>
    <numFmt numFmtId="167" formatCode="_-* #,##0\ _€_-;\-* #,##0\ _€_-;_-* &quot;-&quot;??\ _€_-;_-@_-"/>
    <numFmt numFmtId="168" formatCode="_(* #,##0_);_(* \(#,##0\);_(* &quot;-&quot;??_);_(@_)"/>
  </numFmts>
  <fonts count="21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8"/>
      <name val="Arial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9"/>
      <name val="Arial Narrow"/>
      <family val="2"/>
    </font>
    <font>
      <i/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2"/>
      <name val="Times New Roman"/>
      <family val="1"/>
    </font>
    <font>
      <sz val="10"/>
      <color indexed="12"/>
      <name val="Arial"/>
      <family val="2"/>
    </font>
    <font>
      <b/>
      <sz val="16"/>
      <name val="Arial"/>
      <family val="2"/>
    </font>
    <font>
      <b/>
      <sz val="16"/>
      <name val="Times New Roman"/>
      <family val="1"/>
    </font>
    <font>
      <b/>
      <sz val="12"/>
      <name val="Arial"/>
      <family val="2"/>
    </font>
    <font>
      <sz val="11"/>
      <color indexed="8"/>
      <name val="Calibri"/>
      <family val="2"/>
      <scheme val="minor"/>
    </font>
    <font>
      <sz val="12"/>
      <name val="Courier"/>
      <family val="3"/>
    </font>
    <font>
      <b/>
      <i/>
      <sz val="11"/>
      <color indexed="8"/>
      <name val="Times New Roman"/>
      <family val="1"/>
    </font>
    <font>
      <i/>
      <sz val="11"/>
      <color rgb="FF0070C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9" fillId="0" borderId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0" fontId="6" fillId="0" borderId="0"/>
    <xf numFmtId="165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9" fontId="6" fillId="0" borderId="0" applyFont="0" applyFill="0" applyBorder="0" applyAlignment="0" applyProtection="0"/>
    <xf numFmtId="0" fontId="1" fillId="0" borderId="0"/>
    <xf numFmtId="0" fontId="18" fillId="0" borderId="0"/>
  </cellStyleXfs>
  <cellXfs count="71">
    <xf numFmtId="0" fontId="0" fillId="0" borderId="0" xfId="0"/>
    <xf numFmtId="0" fontId="8" fillId="2" borderId="4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2" fillId="0" borderId="0" xfId="1"/>
    <xf numFmtId="0" fontId="2" fillId="0" borderId="0" xfId="1" applyAlignment="1">
      <alignment wrapText="1"/>
    </xf>
    <xf numFmtId="167" fontId="12" fillId="0" borderId="0" xfId="3" applyNumberFormat="1" applyFont="1"/>
    <xf numFmtId="0" fontId="5" fillId="0" borderId="0" xfId="1" applyFont="1" applyAlignment="1">
      <alignment horizontal="center" vertical="top" wrapText="1"/>
    </xf>
    <xf numFmtId="0" fontId="5" fillId="0" borderId="3" xfId="1" applyFont="1" applyBorder="1" applyAlignment="1">
      <alignment horizontal="center" vertical="top"/>
    </xf>
    <xf numFmtId="15" fontId="5" fillId="0" borderId="3" xfId="1" quotePrefix="1" applyNumberFormat="1" applyFont="1" applyBorder="1" applyAlignment="1">
      <alignment horizontal="center" vertical="top"/>
    </xf>
    <xf numFmtId="167" fontId="15" fillId="0" borderId="0" xfId="3" applyNumberFormat="1" applyFont="1"/>
    <xf numFmtId="0" fontId="14" fillId="0" borderId="0" xfId="1" applyFont="1"/>
    <xf numFmtId="0" fontId="5" fillId="0" borderId="3" xfId="1" applyFont="1" applyBorder="1" applyAlignment="1">
      <alignment horizontal="left"/>
    </xf>
    <xf numFmtId="0" fontId="5" fillId="0" borderId="3" xfId="1" applyFont="1" applyBorder="1" applyAlignment="1">
      <alignment horizontal="center"/>
    </xf>
    <xf numFmtId="167" fontId="12" fillId="0" borderId="0" xfId="3" applyNumberFormat="1" applyFont="1" applyAlignment="1">
      <alignment horizontal="center"/>
    </xf>
    <xf numFmtId="0" fontId="2" fillId="0" borderId="0" xfId="1" applyAlignment="1">
      <alignment horizontal="center"/>
    </xf>
    <xf numFmtId="0" fontId="8" fillId="2" borderId="3" xfId="0" applyFont="1" applyFill="1" applyBorder="1" applyAlignment="1">
      <alignment vertical="center" wrapText="1"/>
    </xf>
    <xf numFmtId="164" fontId="8" fillId="2" borderId="3" xfId="0" applyNumberFormat="1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164" fontId="7" fillId="2" borderId="3" xfId="0" applyNumberFormat="1" applyFont="1" applyFill="1" applyBorder="1" applyAlignment="1">
      <alignment vertical="center" wrapText="1"/>
    </xf>
    <xf numFmtId="0" fontId="10" fillId="3" borderId="3" xfId="0" applyFont="1" applyFill="1" applyBorder="1" applyAlignment="1">
      <alignment vertical="center" wrapText="1"/>
    </xf>
    <xf numFmtId="168" fontId="8" fillId="2" borderId="3" xfId="0" applyNumberFormat="1" applyFont="1" applyFill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11" fillId="3" borderId="3" xfId="0" applyFont="1" applyFill="1" applyBorder="1" applyAlignment="1">
      <alignment vertical="center" wrapText="1"/>
    </xf>
    <xf numFmtId="164" fontId="11" fillId="3" borderId="3" xfId="0" applyNumberFormat="1" applyFont="1" applyFill="1" applyBorder="1" applyAlignment="1">
      <alignment vertical="center" wrapText="1"/>
    </xf>
    <xf numFmtId="9" fontId="2" fillId="0" borderId="0" xfId="4" applyFont="1"/>
    <xf numFmtId="0" fontId="5" fillId="0" borderId="1" xfId="1" applyFont="1" applyBorder="1" applyAlignment="1">
      <alignment vertical="top"/>
    </xf>
    <xf numFmtId="0" fontId="5" fillId="0" borderId="3" xfId="1" applyFont="1" applyBorder="1" applyAlignment="1">
      <alignment vertical="top"/>
    </xf>
    <xf numFmtId="0" fontId="8" fillId="2" borderId="3" xfId="0" quotePrefix="1" applyFont="1" applyFill="1" applyBorder="1" applyAlignment="1">
      <alignment horizontal="right" vertical="center" wrapText="1"/>
    </xf>
    <xf numFmtId="0" fontId="5" fillId="0" borderId="3" xfId="1" applyFont="1" applyBorder="1" applyAlignment="1">
      <alignment vertical="top"/>
    </xf>
    <xf numFmtId="3" fontId="8" fillId="2" borderId="3" xfId="0" applyNumberFormat="1" applyFont="1" applyFill="1" applyBorder="1" applyAlignment="1">
      <alignment vertical="center" wrapText="1"/>
    </xf>
    <xf numFmtId="3" fontId="7" fillId="2" borderId="3" xfId="0" applyNumberFormat="1" applyFont="1" applyFill="1" applyBorder="1" applyAlignment="1">
      <alignment vertical="center" wrapText="1"/>
    </xf>
    <xf numFmtId="3" fontId="11" fillId="3" borderId="3" xfId="0" applyNumberFormat="1" applyFont="1" applyFill="1" applyBorder="1" applyAlignment="1">
      <alignment vertical="center" wrapText="1"/>
    </xf>
    <xf numFmtId="0" fontId="7" fillId="4" borderId="3" xfId="0" quotePrefix="1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vertical="center" wrapText="1"/>
    </xf>
    <xf numFmtId="3" fontId="7" fillId="4" borderId="3" xfId="0" applyNumberFormat="1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164" fontId="7" fillId="4" borderId="3" xfId="0" applyNumberFormat="1" applyFont="1" applyFill="1" applyBorder="1" applyAlignment="1">
      <alignment vertical="center" wrapText="1"/>
    </xf>
    <xf numFmtId="164" fontId="8" fillId="4" borderId="3" xfId="0" applyNumberFormat="1" applyFont="1" applyFill="1" applyBorder="1" applyAlignment="1">
      <alignment vertical="center" wrapText="1"/>
    </xf>
    <xf numFmtId="0" fontId="7" fillId="4" borderId="3" xfId="0" applyFont="1" applyFill="1" applyBorder="1" applyAlignment="1">
      <alignment vertical="center" wrapText="1"/>
    </xf>
    <xf numFmtId="0" fontId="7" fillId="5" borderId="3" xfId="0" applyFont="1" applyFill="1" applyBorder="1" applyAlignment="1">
      <alignment vertical="center" wrapText="1"/>
    </xf>
    <xf numFmtId="3" fontId="7" fillId="5" borderId="3" xfId="0" applyNumberFormat="1" applyFont="1" applyFill="1" applyBorder="1" applyAlignment="1">
      <alignment vertical="center" wrapText="1"/>
    </xf>
    <xf numFmtId="164" fontId="7" fillId="5" borderId="3" xfId="0" applyNumberFormat="1" applyFont="1" applyFill="1" applyBorder="1" applyAlignment="1">
      <alignment vertical="center" wrapText="1"/>
    </xf>
    <xf numFmtId="0" fontId="19" fillId="3" borderId="3" xfId="0" applyFont="1" applyFill="1" applyBorder="1" applyAlignment="1">
      <alignment vertical="center" wrapText="1"/>
    </xf>
    <xf numFmtId="3" fontId="8" fillId="3" borderId="3" xfId="0" applyNumberFormat="1" applyFont="1" applyFill="1" applyBorder="1" applyAlignment="1">
      <alignment vertical="center" wrapText="1"/>
    </xf>
    <xf numFmtId="164" fontId="8" fillId="3" borderId="3" xfId="0" applyNumberFormat="1" applyFont="1" applyFill="1" applyBorder="1" applyAlignment="1">
      <alignment vertical="center" wrapText="1"/>
    </xf>
    <xf numFmtId="3" fontId="2" fillId="0" borderId="0" xfId="1" applyNumberFormat="1" applyAlignment="1">
      <alignment wrapText="1"/>
    </xf>
    <xf numFmtId="167" fontId="12" fillId="0" borderId="3" xfId="3" applyNumberFormat="1" applyFont="1" applyBorder="1"/>
    <xf numFmtId="0" fontId="2" fillId="0" borderId="3" xfId="1" applyBorder="1" applyAlignment="1">
      <alignment horizontal="center"/>
    </xf>
    <xf numFmtId="167" fontId="12" fillId="5" borderId="3" xfId="3" applyNumberFormat="1" applyFont="1" applyFill="1" applyBorder="1"/>
    <xf numFmtId="167" fontId="12" fillId="4" borderId="3" xfId="3" applyNumberFormat="1" applyFont="1" applyFill="1" applyBorder="1"/>
    <xf numFmtId="0" fontId="2" fillId="0" borderId="3" xfId="1" applyBorder="1" applyAlignment="1">
      <alignment wrapText="1"/>
    </xf>
    <xf numFmtId="167" fontId="12" fillId="6" borderId="3" xfId="3" applyNumberFormat="1" applyFont="1" applyFill="1" applyBorder="1"/>
    <xf numFmtId="0" fontId="16" fillId="0" borderId="3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 wrapText="1"/>
    </xf>
    <xf numFmtId="0" fontId="5" fillId="0" borderId="3" xfId="1" applyFont="1" applyBorder="1" applyAlignment="1">
      <alignment horizontal="center" wrapText="1"/>
    </xf>
    <xf numFmtId="0" fontId="20" fillId="5" borderId="3" xfId="0" applyFont="1" applyFill="1" applyBorder="1" applyAlignment="1">
      <alignment vertical="center" wrapText="1"/>
    </xf>
    <xf numFmtId="3" fontId="20" fillId="5" borderId="3" xfId="0" applyNumberFormat="1" applyFont="1" applyFill="1" applyBorder="1" applyAlignment="1">
      <alignment vertical="center" wrapText="1"/>
    </xf>
    <xf numFmtId="164" fontId="20" fillId="5" borderId="3" xfId="0" applyNumberFormat="1" applyFont="1" applyFill="1" applyBorder="1" applyAlignment="1">
      <alignment vertical="center" wrapText="1"/>
    </xf>
    <xf numFmtId="0" fontId="5" fillId="0" borderId="3" xfId="1" applyFont="1" applyBorder="1" applyAlignment="1">
      <alignment vertical="top"/>
    </xf>
    <xf numFmtId="0" fontId="6" fillId="0" borderId="3" xfId="1" applyFont="1" applyBorder="1" applyAlignment="1">
      <alignment horizontal="left" vertical="top"/>
    </xf>
    <xf numFmtId="0" fontId="3" fillId="0" borderId="0" xfId="1" applyFont="1" applyAlignment="1">
      <alignment horizontal="center" vertical="top" wrapText="1"/>
    </xf>
    <xf numFmtId="0" fontId="6" fillId="0" borderId="3" xfId="1" applyFont="1" applyBorder="1" applyAlignment="1">
      <alignment horizontal="left" vertical="top" wrapText="1"/>
    </xf>
    <xf numFmtId="0" fontId="13" fillId="0" borderId="3" xfId="1" applyFont="1" applyBorder="1" applyAlignment="1">
      <alignment horizontal="left" vertical="top"/>
    </xf>
    <xf numFmtId="0" fontId="6" fillId="0" borderId="3" xfId="1" applyFont="1" applyBorder="1" applyAlignment="1">
      <alignment horizontal="right" vertical="top" wrapText="1"/>
    </xf>
    <xf numFmtId="0" fontId="6" fillId="0" borderId="3" xfId="1" applyFont="1" applyBorder="1" applyAlignment="1">
      <alignment horizontal="center" vertical="top"/>
    </xf>
    <xf numFmtId="0" fontId="14" fillId="0" borderId="1" xfId="1" applyFont="1" applyBorder="1" applyAlignment="1">
      <alignment horizontal="center" vertical="top" wrapText="1"/>
    </xf>
    <xf numFmtId="0" fontId="14" fillId="0" borderId="2" xfId="1" applyFont="1" applyBorder="1" applyAlignment="1">
      <alignment horizontal="center" vertical="top" wrapText="1"/>
    </xf>
    <xf numFmtId="0" fontId="14" fillId="0" borderId="5" xfId="1" applyFont="1" applyBorder="1" applyAlignment="1">
      <alignment horizontal="center" vertical="top" wrapText="1"/>
    </xf>
    <xf numFmtId="15" fontId="14" fillId="0" borderId="1" xfId="1" quotePrefix="1" applyNumberFormat="1" applyFont="1" applyBorder="1" applyAlignment="1">
      <alignment horizontal="center" vertical="top"/>
    </xf>
    <xf numFmtId="15" fontId="14" fillId="0" borderId="2" xfId="1" quotePrefix="1" applyNumberFormat="1" applyFont="1" applyBorder="1" applyAlignment="1">
      <alignment horizontal="center" vertical="top"/>
    </xf>
    <xf numFmtId="15" fontId="14" fillId="0" borderId="5" xfId="1" quotePrefix="1" applyNumberFormat="1" applyFont="1" applyBorder="1" applyAlignment="1">
      <alignment horizontal="center" vertical="top"/>
    </xf>
  </cellXfs>
  <cellStyles count="16">
    <cellStyle name="Comma 2" xfId="10"/>
    <cellStyle name="Comma 2 2" xfId="11"/>
    <cellStyle name="Comma 3" xfId="8"/>
    <cellStyle name="Comma 5" xfId="3"/>
    <cellStyle name="Comma 5 2" xfId="5"/>
    <cellStyle name="Normal" xfId="0" builtinId="0"/>
    <cellStyle name="Normal 11" xfId="14"/>
    <cellStyle name="Normal 2" xfId="2"/>
    <cellStyle name="Normal 2 2" xfId="9"/>
    <cellStyle name="Normal 3" xfId="12"/>
    <cellStyle name="Normal 4" xfId="1"/>
    <cellStyle name="Normal 4 2" xfId="15"/>
    <cellStyle name="Normal 5" xfId="7"/>
    <cellStyle name="Percent 2" xfId="13"/>
    <cellStyle name="Percent 5" xfId="4"/>
    <cellStyle name="Percent 5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gsanabria/AppData/Local/Microsoft/Windows/Temporary%20Internet%20Files/Content.Outlook/KWSI7G6I/AG%20MYF11%20Budget%20FINAL%20v%204%200%20----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Work/2020%20work/South%20China%20Sea/2020%20SCS%20Inception%20working%20docs/2.%20Regional%20Implementation%20Report/1.%20Matrix%20and%20budget/Working%20SCS%20Matrix_04.11.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ster"/>
      <sheetName val="NOTES"/>
      <sheetName val="Division Structure"/>
      <sheetName val="Activity Costs, Discretionary"/>
      <sheetName val="Restricted Revenue"/>
      <sheetName val="Unrestricted Revenue"/>
      <sheetName val="Service Fees"/>
      <sheetName val="Staffing Table"/>
      <sheetName val="Staff Costs, Non-discretionary"/>
      <sheetName val="Office Costs"/>
      <sheetName val="MYF11"/>
      <sheetName val="Summary"/>
      <sheetName val="OC Allocations"/>
      <sheetName val="Other Costs Non-Discretionary"/>
      <sheetName val="FY 12"/>
      <sheetName val="Quarterly Summary"/>
      <sheetName val="References"/>
      <sheetName val="RA Emp ID"/>
    </sheetNames>
    <sheetDataSet>
      <sheetData sheetId="0">
        <row r="26">
          <cell r="C26">
            <v>0.17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Summary"/>
      <sheetName val="Super-summary"/>
      <sheetName val="Original budget"/>
      <sheetName val="GEF relevant projects"/>
      <sheetName val="Staffing"/>
    </sheetNames>
    <sheetDataSet>
      <sheetData sheetId="0"/>
      <sheetData sheetId="1"/>
      <sheetData sheetId="2"/>
      <sheetData sheetId="3">
        <row r="38">
          <cell r="D38">
            <v>582023.67000000004</v>
          </cell>
          <cell r="E38">
            <v>676523.67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2"/>
  <sheetViews>
    <sheetView zoomScale="87" zoomScaleNormal="87" workbookViewId="0">
      <selection activeCell="C74" sqref="C74"/>
    </sheetView>
  </sheetViews>
  <sheetFormatPr defaultColWidth="9.33203125" defaultRowHeight="15.6" outlineLevelRow="1" x14ac:dyDescent="0.3"/>
  <cols>
    <col min="1" max="1" width="2.33203125" style="3" customWidth="1"/>
    <col min="2" max="2" width="8.33203125" style="3" customWidth="1"/>
    <col min="3" max="3" width="55.33203125" style="4" customWidth="1"/>
    <col min="4" max="9" width="15.6640625" style="4" customWidth="1"/>
    <col min="10" max="10" width="15.33203125" style="3" bestFit="1" customWidth="1"/>
    <col min="11" max="11" width="15.6640625" style="3" bestFit="1" customWidth="1"/>
    <col min="12" max="13" width="15.6640625" style="3" customWidth="1"/>
    <col min="14" max="14" width="15.6640625" style="3" bestFit="1" customWidth="1"/>
    <col min="15" max="15" width="17.109375" style="3" customWidth="1"/>
    <col min="16" max="16" width="3.109375" style="5" customWidth="1"/>
    <col min="17" max="18" width="16.109375" style="5" customWidth="1"/>
    <col min="19" max="16384" width="9.33203125" style="3"/>
  </cols>
  <sheetData>
    <row r="1" spans="2:18" ht="14.25" customHeight="1" x14ac:dyDescent="0.3"/>
    <row r="2" spans="2:18" ht="6.15" customHeight="1" x14ac:dyDescent="0.3"/>
    <row r="3" spans="2:18" ht="31.5" customHeight="1" x14ac:dyDescent="0.25">
      <c r="B3" s="60" t="s">
        <v>14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"/>
      <c r="Q3" s="6"/>
      <c r="R3" s="6"/>
    </row>
    <row r="4" spans="2:18" ht="15.75" customHeight="1" x14ac:dyDescent="0.3">
      <c r="B4" s="28" t="s">
        <v>53</v>
      </c>
      <c r="C4" s="28"/>
      <c r="D4" s="25"/>
      <c r="E4" s="25"/>
      <c r="F4" s="50"/>
      <c r="G4" s="50"/>
      <c r="H4" s="46"/>
      <c r="I4" s="47" t="s">
        <v>12</v>
      </c>
      <c r="J4" s="61"/>
      <c r="K4" s="61"/>
      <c r="L4" s="61"/>
      <c r="M4" s="61"/>
      <c r="N4" s="61"/>
      <c r="O4" s="61"/>
    </row>
    <row r="5" spans="2:18" ht="15.75" customHeight="1" x14ac:dyDescent="0.3">
      <c r="B5" s="58" t="s">
        <v>54</v>
      </c>
      <c r="C5" s="58"/>
      <c r="D5" s="25"/>
      <c r="E5" s="25"/>
      <c r="F5" s="50"/>
      <c r="G5" s="50"/>
      <c r="H5" s="48" t="s">
        <v>71</v>
      </c>
      <c r="I5" s="48">
        <v>5560000</v>
      </c>
      <c r="J5" s="62"/>
      <c r="K5" s="62"/>
      <c r="L5" s="62"/>
      <c r="M5" s="62"/>
      <c r="N5" s="62"/>
      <c r="O5" s="62"/>
    </row>
    <row r="6" spans="2:18" x14ac:dyDescent="0.3">
      <c r="B6" s="58" t="s">
        <v>55</v>
      </c>
      <c r="C6" s="58"/>
      <c r="D6" s="25"/>
      <c r="E6" s="25"/>
      <c r="F6" s="50"/>
      <c r="G6" s="50"/>
      <c r="H6" s="49" t="s">
        <v>72</v>
      </c>
      <c r="I6" s="49">
        <v>9295000</v>
      </c>
      <c r="J6" s="59"/>
      <c r="K6" s="59"/>
      <c r="L6" s="59"/>
      <c r="M6" s="59"/>
      <c r="N6" s="59"/>
      <c r="O6" s="59"/>
    </row>
    <row r="7" spans="2:18" x14ac:dyDescent="0.3">
      <c r="B7" s="58" t="s">
        <v>0</v>
      </c>
      <c r="C7" s="58"/>
      <c r="D7" s="26"/>
      <c r="E7" s="26"/>
      <c r="F7" s="26"/>
      <c r="G7" s="26"/>
      <c r="H7" s="51" t="s">
        <v>73</v>
      </c>
      <c r="I7" s="51">
        <v>145000</v>
      </c>
      <c r="J7" s="63"/>
      <c r="K7" s="63"/>
      <c r="L7" s="63"/>
      <c r="M7" s="63"/>
      <c r="N7" s="63"/>
      <c r="O7" s="63"/>
    </row>
    <row r="8" spans="2:18" x14ac:dyDescent="0.3">
      <c r="B8" s="7" t="s">
        <v>1</v>
      </c>
      <c r="C8" s="8">
        <v>43281</v>
      </c>
      <c r="D8" s="8"/>
      <c r="E8" s="8"/>
      <c r="F8" s="8"/>
      <c r="G8" s="8"/>
      <c r="H8" s="8"/>
      <c r="I8" s="8"/>
      <c r="J8" s="64"/>
      <c r="K8" s="64"/>
      <c r="L8" s="64"/>
      <c r="M8" s="64"/>
      <c r="N8" s="64"/>
      <c r="O8" s="64"/>
    </row>
    <row r="9" spans="2:18" s="10" customFormat="1" ht="21" x14ac:dyDescent="0.4">
      <c r="B9" s="7" t="s">
        <v>2</v>
      </c>
      <c r="C9" s="8">
        <v>45107</v>
      </c>
      <c r="D9" s="68" t="s">
        <v>7</v>
      </c>
      <c r="E9" s="69"/>
      <c r="F9" s="69"/>
      <c r="G9" s="69"/>
      <c r="H9" s="69"/>
      <c r="I9" s="70"/>
      <c r="J9" s="65" t="s">
        <v>13</v>
      </c>
      <c r="K9" s="66"/>
      <c r="L9" s="66"/>
      <c r="M9" s="66"/>
      <c r="N9" s="66"/>
      <c r="O9" s="67"/>
      <c r="P9" s="9"/>
      <c r="Q9" s="5"/>
      <c r="R9" s="9"/>
    </row>
    <row r="10" spans="2:18" s="14" customFormat="1" ht="28.5" customHeight="1" x14ac:dyDescent="0.4">
      <c r="B10" s="11" t="s">
        <v>3</v>
      </c>
      <c r="C10" s="12"/>
      <c r="D10" s="12" t="s">
        <v>8</v>
      </c>
      <c r="E10" s="12" t="s">
        <v>9</v>
      </c>
      <c r="F10" s="12" t="s">
        <v>10</v>
      </c>
      <c r="G10" s="12" t="s">
        <v>11</v>
      </c>
      <c r="H10" s="12" t="s">
        <v>15</v>
      </c>
      <c r="I10" s="12" t="s">
        <v>12</v>
      </c>
      <c r="J10" s="52" t="s">
        <v>58</v>
      </c>
      <c r="K10" s="52" t="s">
        <v>59</v>
      </c>
      <c r="L10" s="52" t="s">
        <v>60</v>
      </c>
      <c r="M10" s="52" t="s">
        <v>61</v>
      </c>
      <c r="N10" s="52" t="s">
        <v>62</v>
      </c>
      <c r="O10" s="53" t="s">
        <v>6</v>
      </c>
      <c r="P10" s="13"/>
    </row>
    <row r="11" spans="2:18" x14ac:dyDescent="0.3">
      <c r="B11" s="27" t="s">
        <v>17</v>
      </c>
      <c r="C11" s="2" t="s">
        <v>18</v>
      </c>
      <c r="D11" s="15"/>
      <c r="E11" s="15"/>
      <c r="F11" s="15"/>
      <c r="G11" s="15"/>
      <c r="H11" s="15"/>
      <c r="I11" s="15"/>
      <c r="J11" s="16"/>
      <c r="K11" s="16"/>
      <c r="L11" s="16"/>
      <c r="M11" s="16"/>
      <c r="N11" s="16"/>
      <c r="O11" s="16"/>
    </row>
    <row r="12" spans="2:18" x14ac:dyDescent="0.3">
      <c r="B12" s="32">
        <v>1101</v>
      </c>
      <c r="C12" s="33" t="s">
        <v>56</v>
      </c>
      <c r="D12" s="34">
        <v>552419</v>
      </c>
      <c r="E12" s="34">
        <v>854919</v>
      </c>
      <c r="F12" s="34">
        <v>602419</v>
      </c>
      <c r="G12" s="35"/>
      <c r="H12" s="35"/>
      <c r="I12" s="34">
        <f t="shared" ref="I12:I13" si="0">SUM(D12:H12)</f>
        <v>2009757</v>
      </c>
      <c r="J12" s="36">
        <v>304418</v>
      </c>
      <c r="K12" s="36">
        <v>552727</v>
      </c>
      <c r="L12" s="36">
        <v>643986</v>
      </c>
      <c r="M12" s="36">
        <v>359023</v>
      </c>
      <c r="N12" s="36">
        <v>149603</v>
      </c>
      <c r="O12" s="36">
        <f t="shared" ref="O12:O13" si="1">+SUM(J12:N12)</f>
        <v>2009757</v>
      </c>
    </row>
    <row r="13" spans="2:18" hidden="1" x14ac:dyDescent="0.3">
      <c r="B13" s="32">
        <v>1102</v>
      </c>
      <c r="C13" s="33" t="s">
        <v>24</v>
      </c>
      <c r="D13" s="35"/>
      <c r="E13" s="35"/>
      <c r="F13" s="35"/>
      <c r="G13" s="35"/>
      <c r="H13" s="35"/>
      <c r="I13" s="34">
        <f t="shared" si="0"/>
        <v>0</v>
      </c>
      <c r="J13" s="37"/>
      <c r="K13" s="37"/>
      <c r="L13" s="37"/>
      <c r="M13" s="37"/>
      <c r="N13" s="37"/>
      <c r="O13" s="36">
        <f t="shared" si="1"/>
        <v>0</v>
      </c>
      <c r="Q13" s="46" t="s">
        <v>73</v>
      </c>
      <c r="R13" s="46">
        <v>145000</v>
      </c>
    </row>
    <row r="14" spans="2:18" hidden="1" outlineLevel="1" x14ac:dyDescent="0.3">
      <c r="B14" s="38">
        <v>1103</v>
      </c>
      <c r="C14" s="38" t="s">
        <v>25</v>
      </c>
      <c r="D14" s="34"/>
      <c r="E14" s="34"/>
      <c r="F14" s="34"/>
      <c r="G14" s="34"/>
      <c r="H14" s="34"/>
      <c r="I14" s="34">
        <f>SUM(D14:H14)</f>
        <v>0</v>
      </c>
      <c r="J14" s="36"/>
      <c r="K14" s="36"/>
      <c r="L14" s="36"/>
      <c r="M14" s="36"/>
      <c r="N14" s="36"/>
      <c r="O14" s="36">
        <f>+SUM(J14:N14)</f>
        <v>0</v>
      </c>
    </row>
    <row r="15" spans="2:18" hidden="1" outlineLevel="1" x14ac:dyDescent="0.3">
      <c r="B15" s="38">
        <v>1104</v>
      </c>
      <c r="C15" s="38" t="s">
        <v>26</v>
      </c>
      <c r="D15" s="34"/>
      <c r="E15" s="34"/>
      <c r="F15" s="34"/>
      <c r="G15" s="34"/>
      <c r="H15" s="34"/>
      <c r="I15" s="34">
        <f t="shared" ref="I15:I22" si="2">SUM(D15:H15)</f>
        <v>0</v>
      </c>
      <c r="J15" s="36"/>
      <c r="K15" s="36"/>
      <c r="L15" s="36"/>
      <c r="M15" s="36"/>
      <c r="N15" s="36"/>
      <c r="O15" s="36">
        <f t="shared" ref="O15:O21" si="3">+SUM(J15:N15)</f>
        <v>0</v>
      </c>
    </row>
    <row r="16" spans="2:18" outlineLevel="1" x14ac:dyDescent="0.3">
      <c r="B16" s="38">
        <v>1201</v>
      </c>
      <c r="C16" s="38" t="s">
        <v>57</v>
      </c>
      <c r="D16" s="34">
        <f>'[2]Original budget'!$D$38</f>
        <v>582023.67000000004</v>
      </c>
      <c r="E16" s="34">
        <f>'[2]Original budget'!$E$38</f>
        <v>676523.67</v>
      </c>
      <c r="F16" s="34">
        <v>567019.67000000004</v>
      </c>
      <c r="G16" s="34"/>
      <c r="H16" s="34"/>
      <c r="I16" s="34">
        <f t="shared" si="2"/>
        <v>1825567.0100000002</v>
      </c>
      <c r="J16" s="36">
        <v>306490.8</v>
      </c>
      <c r="K16" s="36">
        <v>471599.8</v>
      </c>
      <c r="L16" s="36">
        <v>513557.8</v>
      </c>
      <c r="M16" s="36">
        <v>336959.8</v>
      </c>
      <c r="N16" s="36">
        <v>196958.8</v>
      </c>
      <c r="O16" s="36">
        <f t="shared" si="3"/>
        <v>1825567</v>
      </c>
    </row>
    <row r="17" spans="1:20" hidden="1" outlineLevel="1" x14ac:dyDescent="0.3">
      <c r="B17" s="17">
        <v>1202</v>
      </c>
      <c r="C17" s="17" t="s">
        <v>30</v>
      </c>
      <c r="D17" s="30"/>
      <c r="E17" s="30"/>
      <c r="F17" s="30"/>
      <c r="G17" s="30"/>
      <c r="H17" s="30"/>
      <c r="I17" s="30">
        <f t="shared" si="2"/>
        <v>0</v>
      </c>
      <c r="J17" s="18"/>
      <c r="K17" s="18"/>
      <c r="L17" s="18"/>
      <c r="M17" s="18"/>
      <c r="N17" s="18"/>
      <c r="O17" s="18">
        <f t="shared" si="3"/>
        <v>0</v>
      </c>
    </row>
    <row r="18" spans="1:20" hidden="1" outlineLevel="1" x14ac:dyDescent="0.3">
      <c r="B18" s="17">
        <v>1203</v>
      </c>
      <c r="C18" s="17" t="s">
        <v>49</v>
      </c>
      <c r="D18" s="30"/>
      <c r="E18" s="30"/>
      <c r="F18" s="30"/>
      <c r="G18" s="30"/>
      <c r="H18" s="30"/>
      <c r="I18" s="30">
        <f t="shared" si="2"/>
        <v>0</v>
      </c>
      <c r="J18" s="18"/>
      <c r="K18" s="18"/>
      <c r="L18" s="18"/>
      <c r="M18" s="18"/>
      <c r="N18" s="18"/>
      <c r="O18" s="18">
        <f t="shared" si="3"/>
        <v>0</v>
      </c>
    </row>
    <row r="19" spans="1:20" hidden="1" outlineLevel="1" x14ac:dyDescent="0.3">
      <c r="B19" s="17">
        <v>1204</v>
      </c>
      <c r="C19" s="17" t="s">
        <v>48</v>
      </c>
      <c r="D19" s="30"/>
      <c r="E19" s="30"/>
      <c r="F19" s="30"/>
      <c r="G19" s="30"/>
      <c r="H19" s="30"/>
      <c r="I19" s="30">
        <f t="shared" si="2"/>
        <v>0</v>
      </c>
      <c r="J19" s="18"/>
      <c r="K19" s="18"/>
      <c r="L19" s="18"/>
      <c r="M19" s="18"/>
      <c r="N19" s="18"/>
      <c r="O19" s="18">
        <f t="shared" si="3"/>
        <v>0</v>
      </c>
    </row>
    <row r="20" spans="1:20" hidden="1" outlineLevel="1" x14ac:dyDescent="0.3">
      <c r="B20" s="17">
        <v>1301</v>
      </c>
      <c r="C20" s="17" t="s">
        <v>27</v>
      </c>
      <c r="D20" s="30"/>
      <c r="E20" s="30"/>
      <c r="F20" s="30"/>
      <c r="G20" s="30"/>
      <c r="H20" s="30"/>
      <c r="I20" s="30">
        <f t="shared" si="2"/>
        <v>0</v>
      </c>
      <c r="J20" s="18"/>
      <c r="K20" s="18"/>
      <c r="L20" s="18"/>
      <c r="M20" s="18"/>
      <c r="N20" s="18"/>
      <c r="O20" s="18">
        <f t="shared" si="3"/>
        <v>0</v>
      </c>
    </row>
    <row r="21" spans="1:20" hidden="1" outlineLevel="1" x14ac:dyDescent="0.3">
      <c r="B21" s="17">
        <v>1302</v>
      </c>
      <c r="C21" s="17" t="s">
        <v>28</v>
      </c>
      <c r="D21" s="30"/>
      <c r="E21" s="30"/>
      <c r="F21" s="30"/>
      <c r="G21" s="30"/>
      <c r="H21" s="30"/>
      <c r="I21" s="30">
        <f t="shared" si="2"/>
        <v>0</v>
      </c>
      <c r="J21" s="18"/>
      <c r="K21" s="18"/>
      <c r="L21" s="18"/>
      <c r="M21" s="18"/>
      <c r="N21" s="18"/>
      <c r="O21" s="18">
        <f t="shared" si="3"/>
        <v>0</v>
      </c>
    </row>
    <row r="22" spans="1:20" hidden="1" outlineLevel="1" x14ac:dyDescent="0.3">
      <c r="B22" s="17">
        <v>1401</v>
      </c>
      <c r="C22" s="17" t="s">
        <v>29</v>
      </c>
      <c r="D22" s="30"/>
      <c r="E22" s="30"/>
      <c r="F22" s="30"/>
      <c r="G22" s="30"/>
      <c r="H22" s="30"/>
      <c r="I22" s="30">
        <f t="shared" si="2"/>
        <v>0</v>
      </c>
      <c r="J22" s="18"/>
      <c r="K22" s="18"/>
      <c r="L22" s="18"/>
      <c r="M22" s="18"/>
      <c r="N22" s="18"/>
      <c r="O22" s="18">
        <f>+SUM(J22:N22)</f>
        <v>0</v>
      </c>
    </row>
    <row r="23" spans="1:20" hidden="1" outlineLevel="1" x14ac:dyDescent="0.3">
      <c r="B23" s="17"/>
      <c r="C23" s="17"/>
      <c r="D23" s="30"/>
      <c r="E23" s="30"/>
      <c r="F23" s="30"/>
      <c r="G23" s="30"/>
      <c r="H23" s="30"/>
      <c r="I23" s="30"/>
      <c r="J23" s="18"/>
      <c r="K23" s="18"/>
      <c r="L23" s="18"/>
      <c r="M23" s="18"/>
      <c r="N23" s="18"/>
      <c r="O23" s="18"/>
    </row>
    <row r="24" spans="1:20" x14ac:dyDescent="0.3">
      <c r="B24" s="19"/>
      <c r="C24" s="42" t="s">
        <v>4</v>
      </c>
      <c r="D24" s="43">
        <f t="shared" ref="D24:G24" si="4">+SUM(D12:D23)</f>
        <v>1134442.67</v>
      </c>
      <c r="E24" s="43">
        <f t="shared" si="4"/>
        <v>1531442.67</v>
      </c>
      <c r="F24" s="43">
        <f t="shared" si="4"/>
        <v>1169438.67</v>
      </c>
      <c r="G24" s="43">
        <f t="shared" si="4"/>
        <v>0</v>
      </c>
      <c r="H24" s="43">
        <f>+SUM(H12:H23)</f>
        <v>0</v>
      </c>
      <c r="I24" s="43">
        <f>+SUM(I12:I23)</f>
        <v>3835324.0100000002</v>
      </c>
      <c r="J24" s="44">
        <f t="shared" ref="J24:O24" si="5">+SUM(J12:J23)</f>
        <v>610908.80000000005</v>
      </c>
      <c r="K24" s="44">
        <f t="shared" si="5"/>
        <v>1024326.8</v>
      </c>
      <c r="L24" s="44">
        <f t="shared" si="5"/>
        <v>1157543.8</v>
      </c>
      <c r="M24" s="44">
        <f t="shared" si="5"/>
        <v>695982.8</v>
      </c>
      <c r="N24" s="44">
        <f t="shared" si="5"/>
        <v>346561.8</v>
      </c>
      <c r="O24" s="44">
        <f t="shared" si="5"/>
        <v>3835324</v>
      </c>
    </row>
    <row r="25" spans="1:20" x14ac:dyDescent="0.3">
      <c r="B25" s="1">
        <v>120</v>
      </c>
      <c r="C25" s="2" t="s">
        <v>21</v>
      </c>
      <c r="D25" s="29"/>
      <c r="E25" s="29"/>
      <c r="F25" s="29"/>
      <c r="G25" s="29"/>
      <c r="H25" s="29"/>
      <c r="I25" s="29"/>
      <c r="J25" s="16"/>
      <c r="K25" s="16"/>
      <c r="L25" s="16"/>
      <c r="M25" s="16"/>
      <c r="N25" s="16"/>
      <c r="O25" s="16"/>
    </row>
    <row r="26" spans="1:20" s="5" customFormat="1" x14ac:dyDescent="0.3">
      <c r="A26" s="3"/>
      <c r="B26" s="38">
        <v>2301</v>
      </c>
      <c r="C26" s="38" t="s">
        <v>64</v>
      </c>
      <c r="D26" s="34">
        <v>4014625.67</v>
      </c>
      <c r="E26" s="34">
        <v>1125445.67</v>
      </c>
      <c r="F26" s="34">
        <v>319604.67000000004</v>
      </c>
      <c r="G26" s="34"/>
      <c r="H26" s="34"/>
      <c r="I26" s="34">
        <f>SUM(D26:H26)</f>
        <v>5459676.0099999998</v>
      </c>
      <c r="J26" s="36">
        <v>1342019.2</v>
      </c>
      <c r="K26" s="36">
        <v>1838309.2</v>
      </c>
      <c r="L26" s="36">
        <v>1298929.2</v>
      </c>
      <c r="M26" s="36">
        <v>559313.20000000007</v>
      </c>
      <c r="N26" s="36">
        <v>421105.2</v>
      </c>
      <c r="O26" s="36">
        <f>+SUM(J26:N26)</f>
        <v>5459676</v>
      </c>
      <c r="S26" s="3"/>
      <c r="T26" s="3"/>
    </row>
    <row r="27" spans="1:20" s="5" customFormat="1" x14ac:dyDescent="0.3">
      <c r="A27" s="3"/>
      <c r="B27" s="39">
        <v>2302</v>
      </c>
      <c r="C27" s="39" t="s">
        <v>65</v>
      </c>
      <c r="D27" s="40">
        <v>497089</v>
      </c>
      <c r="E27" s="40">
        <v>277155</v>
      </c>
      <c r="F27" s="40">
        <v>170356</v>
      </c>
      <c r="G27" s="40"/>
      <c r="H27" s="40"/>
      <c r="I27" s="40">
        <f t="shared" ref="I27" si="6">SUM(D27:H27)</f>
        <v>944600</v>
      </c>
      <c r="J27" s="41">
        <v>181329</v>
      </c>
      <c r="K27" s="41">
        <v>273557</v>
      </c>
      <c r="L27" s="41">
        <v>217226</v>
      </c>
      <c r="M27" s="41">
        <v>157447</v>
      </c>
      <c r="N27" s="41">
        <v>115041</v>
      </c>
      <c r="O27" s="41">
        <f t="shared" ref="O27" si="7">+SUM(J27:N27)</f>
        <v>944600</v>
      </c>
      <c r="S27" s="3"/>
      <c r="T27" s="3"/>
    </row>
    <row r="28" spans="1:20" s="5" customFormat="1" hidden="1" x14ac:dyDescent="0.3">
      <c r="A28" s="3"/>
      <c r="B28" s="17"/>
      <c r="C28" s="17"/>
      <c r="D28" s="30"/>
      <c r="E28" s="30"/>
      <c r="F28" s="30"/>
      <c r="G28" s="30"/>
      <c r="H28" s="30"/>
      <c r="I28" s="30"/>
      <c r="J28" s="18"/>
      <c r="K28" s="18"/>
      <c r="L28" s="18"/>
      <c r="M28" s="18"/>
      <c r="N28" s="18"/>
      <c r="O28" s="18"/>
      <c r="S28" s="3"/>
      <c r="T28" s="3"/>
    </row>
    <row r="29" spans="1:20" s="5" customFormat="1" x14ac:dyDescent="0.3">
      <c r="A29" s="3"/>
      <c r="B29" s="19"/>
      <c r="C29" s="42" t="s">
        <v>4</v>
      </c>
      <c r="D29" s="43">
        <f t="shared" ref="D29:O29" si="8">+SUM(D26:D28)</f>
        <v>4511714.67</v>
      </c>
      <c r="E29" s="43">
        <f t="shared" si="8"/>
        <v>1402600.67</v>
      </c>
      <c r="F29" s="43">
        <f t="shared" si="8"/>
        <v>489960.67000000004</v>
      </c>
      <c r="G29" s="43">
        <f t="shared" si="8"/>
        <v>0</v>
      </c>
      <c r="H29" s="43">
        <f t="shared" si="8"/>
        <v>0</v>
      </c>
      <c r="I29" s="43">
        <f t="shared" si="8"/>
        <v>6404276.0099999998</v>
      </c>
      <c r="J29" s="44">
        <f t="shared" si="8"/>
        <v>1523348.2</v>
      </c>
      <c r="K29" s="44">
        <f t="shared" si="8"/>
        <v>2111866.2000000002</v>
      </c>
      <c r="L29" s="44">
        <f t="shared" si="8"/>
        <v>1516155.2</v>
      </c>
      <c r="M29" s="44">
        <f t="shared" si="8"/>
        <v>716760.20000000007</v>
      </c>
      <c r="N29" s="44">
        <f t="shared" si="8"/>
        <v>536146.19999999995</v>
      </c>
      <c r="O29" s="44">
        <f t="shared" si="8"/>
        <v>6404276</v>
      </c>
      <c r="S29" s="3"/>
      <c r="T29" s="3"/>
    </row>
    <row r="30" spans="1:20" s="5" customFormat="1" x14ac:dyDescent="0.3">
      <c r="A30" s="3"/>
      <c r="B30" s="1">
        <v>125</v>
      </c>
      <c r="C30" s="2" t="s">
        <v>22</v>
      </c>
      <c r="D30" s="29"/>
      <c r="E30" s="29"/>
      <c r="F30" s="29"/>
      <c r="G30" s="29"/>
      <c r="H30" s="29"/>
      <c r="I30" s="29"/>
      <c r="J30" s="20"/>
      <c r="K30" s="20"/>
      <c r="L30" s="20"/>
      <c r="M30" s="20"/>
      <c r="N30" s="16"/>
      <c r="O30" s="16"/>
      <c r="S30" s="3"/>
      <c r="T30" s="3"/>
    </row>
    <row r="31" spans="1:20" s="5" customFormat="1" x14ac:dyDescent="0.3">
      <c r="A31" s="3"/>
      <c r="B31" s="17">
        <v>4301</v>
      </c>
      <c r="C31" s="17" t="s">
        <v>40</v>
      </c>
      <c r="D31" s="30"/>
      <c r="E31" s="30"/>
      <c r="F31" s="30"/>
      <c r="G31" s="30"/>
      <c r="H31" s="30"/>
      <c r="I31" s="30">
        <f>SUM(D31:H31)</f>
        <v>0</v>
      </c>
      <c r="J31" s="18"/>
      <c r="K31" s="18"/>
      <c r="L31" s="18"/>
      <c r="M31" s="18"/>
      <c r="N31" s="18"/>
      <c r="O31" s="18">
        <f>+SUM(J31:N31)</f>
        <v>0</v>
      </c>
      <c r="S31" s="3"/>
      <c r="T31" s="3"/>
    </row>
    <row r="32" spans="1:20" s="5" customFormat="1" x14ac:dyDescent="0.3">
      <c r="A32" s="3"/>
      <c r="B32" s="17">
        <v>5101</v>
      </c>
      <c r="C32" s="17" t="s">
        <v>41</v>
      </c>
      <c r="D32" s="30"/>
      <c r="E32" s="30"/>
      <c r="F32" s="30"/>
      <c r="G32" s="30"/>
      <c r="H32" s="30"/>
      <c r="I32" s="30">
        <f t="shared" ref="I32:I38" si="9">SUM(D32:H32)</f>
        <v>0</v>
      </c>
      <c r="J32" s="18"/>
      <c r="K32" s="18"/>
      <c r="L32" s="18"/>
      <c r="M32" s="18"/>
      <c r="N32" s="18"/>
      <c r="O32" s="18">
        <f t="shared" ref="O32:O38" si="10">+SUM(J32:N32)</f>
        <v>0</v>
      </c>
      <c r="S32" s="3"/>
      <c r="T32" s="3"/>
    </row>
    <row r="33" spans="1:20" s="5" customFormat="1" x14ac:dyDescent="0.3">
      <c r="A33" s="3"/>
      <c r="B33" s="17">
        <v>5102</v>
      </c>
      <c r="C33" s="17" t="s">
        <v>42</v>
      </c>
      <c r="D33" s="30"/>
      <c r="E33" s="30"/>
      <c r="F33" s="30"/>
      <c r="G33" s="30"/>
      <c r="H33" s="30"/>
      <c r="I33" s="30">
        <f t="shared" si="9"/>
        <v>0</v>
      </c>
      <c r="J33" s="18"/>
      <c r="K33" s="18"/>
      <c r="L33" s="18"/>
      <c r="M33" s="18"/>
      <c r="N33" s="18"/>
      <c r="O33" s="18">
        <f t="shared" si="10"/>
        <v>0</v>
      </c>
      <c r="S33" s="3"/>
      <c r="T33" s="3"/>
    </row>
    <row r="34" spans="1:20" s="5" customFormat="1" x14ac:dyDescent="0.3">
      <c r="A34" s="3"/>
      <c r="B34" s="39">
        <v>5201</v>
      </c>
      <c r="C34" s="39" t="s">
        <v>44</v>
      </c>
      <c r="D34" s="40">
        <v>72500</v>
      </c>
      <c r="E34" s="40">
        <v>70600</v>
      </c>
      <c r="F34" s="40">
        <v>70000</v>
      </c>
      <c r="G34" s="40"/>
      <c r="H34" s="40"/>
      <c r="I34" s="40">
        <f t="shared" si="9"/>
        <v>213100</v>
      </c>
      <c r="J34" s="41">
        <v>32283</v>
      </c>
      <c r="K34" s="41">
        <v>59838</v>
      </c>
      <c r="L34" s="41">
        <v>65103</v>
      </c>
      <c r="M34" s="41">
        <v>39516</v>
      </c>
      <c r="N34" s="41">
        <v>16360</v>
      </c>
      <c r="O34" s="41">
        <f t="shared" si="10"/>
        <v>213100</v>
      </c>
      <c r="S34" s="3"/>
      <c r="T34" s="3"/>
    </row>
    <row r="35" spans="1:20" s="5" customFormat="1" x14ac:dyDescent="0.3">
      <c r="A35" s="3"/>
      <c r="B35" s="17">
        <v>5202</v>
      </c>
      <c r="C35" s="17" t="s">
        <v>45</v>
      </c>
      <c r="D35" s="30"/>
      <c r="E35" s="30"/>
      <c r="F35" s="30"/>
      <c r="G35" s="30"/>
      <c r="H35" s="30"/>
      <c r="I35" s="30">
        <f t="shared" si="9"/>
        <v>0</v>
      </c>
      <c r="J35" s="18"/>
      <c r="K35" s="18"/>
      <c r="L35" s="18"/>
      <c r="M35" s="18"/>
      <c r="N35" s="18"/>
      <c r="O35" s="18">
        <f t="shared" si="10"/>
        <v>0</v>
      </c>
      <c r="S35" s="3"/>
      <c r="T35" s="3"/>
    </row>
    <row r="36" spans="1:20" s="5" customFormat="1" ht="27.6" x14ac:dyDescent="0.3">
      <c r="A36" s="3"/>
      <c r="B36" s="39">
        <v>5301</v>
      </c>
      <c r="C36" s="39" t="s">
        <v>43</v>
      </c>
      <c r="D36" s="40"/>
      <c r="E36" s="40"/>
      <c r="F36" s="40">
        <v>260000</v>
      </c>
      <c r="G36" s="40"/>
      <c r="H36" s="40"/>
      <c r="I36" s="40">
        <f t="shared" si="9"/>
        <v>260000</v>
      </c>
      <c r="J36" s="41">
        <v>52000</v>
      </c>
      <c r="K36" s="41">
        <v>52000</v>
      </c>
      <c r="L36" s="41">
        <v>52000</v>
      </c>
      <c r="M36" s="41">
        <v>52000</v>
      </c>
      <c r="N36" s="41">
        <v>52000</v>
      </c>
      <c r="O36" s="41">
        <f t="shared" si="10"/>
        <v>260000</v>
      </c>
      <c r="S36" s="3"/>
      <c r="T36" s="3"/>
    </row>
    <row r="37" spans="1:20" s="5" customFormat="1" ht="15.9" customHeight="1" x14ac:dyDescent="0.3">
      <c r="A37" s="3"/>
      <c r="B37" s="55">
        <v>5401</v>
      </c>
      <c r="C37" s="55" t="s">
        <v>67</v>
      </c>
      <c r="D37" s="56"/>
      <c r="E37" s="56"/>
      <c r="F37" s="56">
        <v>242500</v>
      </c>
      <c r="G37" s="56"/>
      <c r="H37" s="56"/>
      <c r="I37" s="56">
        <f t="shared" si="9"/>
        <v>242500</v>
      </c>
      <c r="J37" s="57">
        <v>48500</v>
      </c>
      <c r="K37" s="57">
        <v>48500</v>
      </c>
      <c r="L37" s="57">
        <v>48500</v>
      </c>
      <c r="M37" s="57">
        <v>48500</v>
      </c>
      <c r="N37" s="57">
        <v>48500</v>
      </c>
      <c r="O37" s="57">
        <f t="shared" si="10"/>
        <v>242500</v>
      </c>
      <c r="S37" s="3"/>
      <c r="T37" s="3"/>
    </row>
    <row r="38" spans="1:20" s="5" customFormat="1" ht="15.9" customHeight="1" x14ac:dyDescent="0.3">
      <c r="A38" s="3"/>
      <c r="B38" s="55">
        <v>5501</v>
      </c>
      <c r="C38" s="55" t="s">
        <v>70</v>
      </c>
      <c r="D38" s="56">
        <v>145000</v>
      </c>
      <c r="E38" s="56">
        <v>0</v>
      </c>
      <c r="F38" s="56">
        <v>0</v>
      </c>
      <c r="G38" s="56"/>
      <c r="H38" s="56"/>
      <c r="I38" s="56">
        <f t="shared" si="9"/>
        <v>145000</v>
      </c>
      <c r="J38" s="57">
        <v>39150</v>
      </c>
      <c r="K38" s="57">
        <v>52200</v>
      </c>
      <c r="L38" s="57">
        <v>27550</v>
      </c>
      <c r="M38" s="57">
        <v>14500</v>
      </c>
      <c r="N38" s="57">
        <v>11600</v>
      </c>
      <c r="O38" s="57">
        <f t="shared" si="10"/>
        <v>145000</v>
      </c>
      <c r="S38" s="3"/>
      <c r="T38" s="3"/>
    </row>
    <row r="39" spans="1:20" s="5" customFormat="1" x14ac:dyDescent="0.3">
      <c r="A39" s="3"/>
      <c r="B39" s="19"/>
      <c r="C39" s="42" t="s">
        <v>4</v>
      </c>
      <c r="D39" s="43">
        <f t="shared" ref="D39:H39" si="11">+SUM(D31:D37)</f>
        <v>72500</v>
      </c>
      <c r="E39" s="43">
        <f t="shared" si="11"/>
        <v>70600</v>
      </c>
      <c r="F39" s="43">
        <f t="shared" si="11"/>
        <v>572500</v>
      </c>
      <c r="G39" s="43">
        <f t="shared" si="11"/>
        <v>0</v>
      </c>
      <c r="H39" s="43">
        <f t="shared" si="11"/>
        <v>0</v>
      </c>
      <c r="I39" s="43">
        <f>+SUM(I31:I38)</f>
        <v>860600</v>
      </c>
      <c r="J39" s="44">
        <f t="shared" ref="J39:N39" si="12">+SUM(J31:J37)</f>
        <v>132783</v>
      </c>
      <c r="K39" s="44">
        <f t="shared" si="12"/>
        <v>160338</v>
      </c>
      <c r="L39" s="44">
        <f t="shared" si="12"/>
        <v>165603</v>
      </c>
      <c r="M39" s="44">
        <f t="shared" si="12"/>
        <v>140016</v>
      </c>
      <c r="N39" s="44">
        <f t="shared" si="12"/>
        <v>116860</v>
      </c>
      <c r="O39" s="44">
        <f>+SUM(O31:O38)</f>
        <v>860600</v>
      </c>
      <c r="S39" s="3"/>
      <c r="T39" s="3"/>
    </row>
    <row r="40" spans="1:20" s="5" customFormat="1" x14ac:dyDescent="0.3">
      <c r="A40" s="3"/>
      <c r="B40" s="1">
        <v>130</v>
      </c>
      <c r="C40" s="2" t="s">
        <v>23</v>
      </c>
      <c r="D40" s="30"/>
      <c r="E40" s="30"/>
      <c r="F40" s="30"/>
      <c r="G40" s="30"/>
      <c r="H40" s="30"/>
      <c r="I40" s="30"/>
      <c r="J40" s="18"/>
      <c r="K40" s="18"/>
      <c r="L40" s="18"/>
      <c r="M40" s="18"/>
      <c r="N40" s="18"/>
      <c r="O40" s="18"/>
      <c r="S40" s="3"/>
      <c r="T40" s="3"/>
    </row>
    <row r="41" spans="1:20" s="5" customFormat="1" x14ac:dyDescent="0.3">
      <c r="A41" s="3"/>
      <c r="B41" s="17">
        <v>4101</v>
      </c>
      <c r="C41" s="17" t="s">
        <v>31</v>
      </c>
      <c r="D41" s="30"/>
      <c r="E41" s="30"/>
      <c r="F41" s="30"/>
      <c r="G41" s="30"/>
      <c r="H41" s="30"/>
      <c r="I41" s="30">
        <f t="shared" ref="I41:I42" si="13">SUM(D41:H41)</f>
        <v>0</v>
      </c>
      <c r="J41" s="18"/>
      <c r="K41" s="18"/>
      <c r="L41" s="18"/>
      <c r="M41" s="18"/>
      <c r="N41" s="18"/>
      <c r="O41" s="18">
        <f>+SUM(J41:N41)</f>
        <v>0</v>
      </c>
      <c r="S41" s="3"/>
      <c r="T41" s="3"/>
    </row>
    <row r="42" spans="1:20" s="5" customFormat="1" x14ac:dyDescent="0.3">
      <c r="A42" s="3"/>
      <c r="B42" s="17">
        <v>4102</v>
      </c>
      <c r="C42" s="17" t="s">
        <v>32</v>
      </c>
      <c r="D42" s="30"/>
      <c r="E42" s="30"/>
      <c r="F42" s="30"/>
      <c r="G42" s="30"/>
      <c r="H42" s="30"/>
      <c r="I42" s="30">
        <f t="shared" si="13"/>
        <v>0</v>
      </c>
      <c r="J42" s="18"/>
      <c r="K42" s="18"/>
      <c r="L42" s="18"/>
      <c r="M42" s="18"/>
      <c r="N42" s="18"/>
      <c r="O42" s="18">
        <f>+SUM(J42:N42)</f>
        <v>0</v>
      </c>
      <c r="S42" s="3"/>
      <c r="T42" s="3"/>
    </row>
    <row r="43" spans="1:20" s="5" customFormat="1" hidden="1" x14ac:dyDescent="0.3">
      <c r="A43" s="3"/>
      <c r="B43" s="17"/>
      <c r="C43" s="17"/>
      <c r="D43" s="30"/>
      <c r="E43" s="30"/>
      <c r="F43" s="30"/>
      <c r="G43" s="30"/>
      <c r="H43" s="30"/>
      <c r="I43" s="30"/>
      <c r="J43" s="18"/>
      <c r="K43" s="18"/>
      <c r="L43" s="18"/>
      <c r="M43" s="18"/>
      <c r="N43" s="18"/>
      <c r="O43" s="18"/>
      <c r="S43" s="3"/>
      <c r="T43" s="3"/>
    </row>
    <row r="44" spans="1:20" s="5" customFormat="1" ht="15.9" customHeight="1" x14ac:dyDescent="0.3">
      <c r="A44" s="3"/>
      <c r="B44" s="19"/>
      <c r="C44" s="42" t="s">
        <v>4</v>
      </c>
      <c r="D44" s="43">
        <f>+SUM(D41:D43)</f>
        <v>0</v>
      </c>
      <c r="E44" s="43">
        <f t="shared" ref="E44:H44" si="14">+SUM(E41:E43)</f>
        <v>0</v>
      </c>
      <c r="F44" s="43">
        <f t="shared" si="14"/>
        <v>0</v>
      </c>
      <c r="G44" s="43">
        <f t="shared" si="14"/>
        <v>0</v>
      </c>
      <c r="H44" s="43">
        <f t="shared" si="14"/>
        <v>0</v>
      </c>
      <c r="I44" s="43">
        <f>+SUM(I41:I43)</f>
        <v>0</v>
      </c>
      <c r="J44" s="44">
        <f>+SUM(J41:J43)</f>
        <v>0</v>
      </c>
      <c r="K44" s="44">
        <f t="shared" ref="K44:N44" si="15">+SUM(K41:K43)</f>
        <v>0</v>
      </c>
      <c r="L44" s="44">
        <f t="shared" si="15"/>
        <v>0</v>
      </c>
      <c r="M44" s="44">
        <f t="shared" si="15"/>
        <v>0</v>
      </c>
      <c r="N44" s="44">
        <f t="shared" si="15"/>
        <v>0</v>
      </c>
      <c r="O44" s="44">
        <f>+SUM(O41:O43)</f>
        <v>0</v>
      </c>
      <c r="S44" s="3"/>
      <c r="T44" s="3"/>
    </row>
    <row r="45" spans="1:20" s="5" customFormat="1" x14ac:dyDescent="0.3">
      <c r="A45" s="3"/>
      <c r="B45" s="1">
        <v>135</v>
      </c>
      <c r="C45" s="2" t="s">
        <v>16</v>
      </c>
      <c r="D45" s="29"/>
      <c r="E45" s="29"/>
      <c r="F45" s="29"/>
      <c r="G45" s="29"/>
      <c r="H45" s="29"/>
      <c r="I45" s="29"/>
      <c r="J45" s="18"/>
      <c r="K45" s="18"/>
      <c r="L45" s="18"/>
      <c r="M45" s="18"/>
      <c r="N45" s="18"/>
      <c r="O45" s="18"/>
      <c r="S45" s="3"/>
      <c r="T45" s="3"/>
    </row>
    <row r="46" spans="1:20" s="5" customFormat="1" x14ac:dyDescent="0.3">
      <c r="A46" s="3"/>
      <c r="B46" s="39">
        <v>4201</v>
      </c>
      <c r="C46" s="39" t="s">
        <v>66</v>
      </c>
      <c r="D46" s="40">
        <v>145000</v>
      </c>
      <c r="E46" s="40">
        <v>0</v>
      </c>
      <c r="F46" s="40">
        <v>0</v>
      </c>
      <c r="G46" s="40"/>
      <c r="H46" s="40"/>
      <c r="I46" s="40">
        <f>SUM(D46:H46)</f>
        <v>145000</v>
      </c>
      <c r="J46" s="41">
        <v>39150</v>
      </c>
      <c r="K46" s="41">
        <v>52200</v>
      </c>
      <c r="L46" s="41">
        <v>27550</v>
      </c>
      <c r="M46" s="41">
        <v>14500</v>
      </c>
      <c r="N46" s="41">
        <v>11600</v>
      </c>
      <c r="O46" s="41">
        <f>+SUM(J46:N46)</f>
        <v>145000</v>
      </c>
      <c r="S46" s="3"/>
      <c r="T46" s="3"/>
    </row>
    <row r="47" spans="1:20" s="5" customFormat="1" hidden="1" x14ac:dyDescent="0.3">
      <c r="A47" s="3"/>
      <c r="B47" s="17">
        <v>4202</v>
      </c>
      <c r="C47" s="17" t="s">
        <v>33</v>
      </c>
      <c r="D47" s="30"/>
      <c r="E47" s="30"/>
      <c r="F47" s="30"/>
      <c r="G47" s="30"/>
      <c r="H47" s="30"/>
      <c r="I47" s="30">
        <f t="shared" ref="I47:I49" si="16">SUM(D47:H47)</f>
        <v>0</v>
      </c>
      <c r="J47" s="18"/>
      <c r="K47" s="18"/>
      <c r="L47" s="18"/>
      <c r="M47" s="18"/>
      <c r="N47" s="18"/>
      <c r="O47" s="18">
        <f t="shared" ref="O47:O49" si="17">+SUM(J47:N47)</f>
        <v>0</v>
      </c>
      <c r="S47" s="3"/>
      <c r="T47" s="3"/>
    </row>
    <row r="48" spans="1:20" s="5" customFormat="1" hidden="1" x14ac:dyDescent="0.3">
      <c r="A48" s="3"/>
      <c r="B48" s="17">
        <v>4203</v>
      </c>
      <c r="C48" s="17" t="s">
        <v>34</v>
      </c>
      <c r="D48" s="30"/>
      <c r="E48" s="30"/>
      <c r="F48" s="30"/>
      <c r="G48" s="30"/>
      <c r="H48" s="30"/>
      <c r="I48" s="30">
        <f t="shared" si="16"/>
        <v>0</v>
      </c>
      <c r="J48" s="18"/>
      <c r="K48" s="18"/>
      <c r="L48" s="18"/>
      <c r="M48" s="18"/>
      <c r="N48" s="18"/>
      <c r="O48" s="18">
        <f t="shared" si="17"/>
        <v>0</v>
      </c>
      <c r="S48" s="3"/>
      <c r="T48" s="3"/>
    </row>
    <row r="49" spans="1:20" s="5" customFormat="1" hidden="1" x14ac:dyDescent="0.3">
      <c r="A49" s="3"/>
      <c r="B49" s="17">
        <v>4204</v>
      </c>
      <c r="C49" s="17" t="s">
        <v>46</v>
      </c>
      <c r="D49" s="30"/>
      <c r="E49" s="30"/>
      <c r="F49" s="30"/>
      <c r="G49" s="30"/>
      <c r="H49" s="30"/>
      <c r="I49" s="30">
        <f t="shared" si="16"/>
        <v>0</v>
      </c>
      <c r="J49" s="18"/>
      <c r="K49" s="18"/>
      <c r="L49" s="18"/>
      <c r="M49" s="18"/>
      <c r="N49" s="18"/>
      <c r="O49" s="18">
        <f t="shared" si="17"/>
        <v>0</v>
      </c>
      <c r="S49" s="3"/>
      <c r="T49" s="3"/>
    </row>
    <row r="50" spans="1:20" s="5" customFormat="1" hidden="1" x14ac:dyDescent="0.3">
      <c r="A50" s="3"/>
      <c r="B50" s="17"/>
      <c r="C50" s="17"/>
      <c r="D50" s="30"/>
      <c r="E50" s="30"/>
      <c r="F50" s="30"/>
      <c r="G50" s="30"/>
      <c r="H50" s="30"/>
      <c r="I50" s="30"/>
      <c r="J50" s="18"/>
      <c r="K50" s="18"/>
      <c r="L50" s="18"/>
      <c r="M50" s="18"/>
      <c r="N50" s="18"/>
      <c r="O50" s="18"/>
      <c r="S50" s="3"/>
      <c r="T50" s="3"/>
    </row>
    <row r="51" spans="1:20" s="5" customFormat="1" x14ac:dyDescent="0.3">
      <c r="A51" s="3"/>
      <c r="B51" s="19"/>
      <c r="C51" s="42" t="s">
        <v>4</v>
      </c>
      <c r="D51" s="43">
        <f t="shared" ref="D51:O51" si="18">+SUM(D46:D50)</f>
        <v>145000</v>
      </c>
      <c r="E51" s="43">
        <f t="shared" si="18"/>
        <v>0</v>
      </c>
      <c r="F51" s="43">
        <f t="shared" si="18"/>
        <v>0</v>
      </c>
      <c r="G51" s="43">
        <f t="shared" si="18"/>
        <v>0</v>
      </c>
      <c r="H51" s="43">
        <f t="shared" si="18"/>
        <v>0</v>
      </c>
      <c r="I51" s="43">
        <f t="shared" si="18"/>
        <v>145000</v>
      </c>
      <c r="J51" s="44">
        <f t="shared" si="18"/>
        <v>39150</v>
      </c>
      <c r="K51" s="44">
        <f t="shared" si="18"/>
        <v>52200</v>
      </c>
      <c r="L51" s="44">
        <f t="shared" si="18"/>
        <v>27550</v>
      </c>
      <c r="M51" s="44">
        <f t="shared" si="18"/>
        <v>14500</v>
      </c>
      <c r="N51" s="44">
        <f t="shared" si="18"/>
        <v>11600</v>
      </c>
      <c r="O51" s="44">
        <f t="shared" si="18"/>
        <v>145000</v>
      </c>
      <c r="S51" s="3"/>
      <c r="T51" s="3"/>
    </row>
    <row r="52" spans="1:20" s="5" customFormat="1" x14ac:dyDescent="0.3">
      <c r="A52" s="3"/>
      <c r="B52" s="1">
        <v>140</v>
      </c>
      <c r="C52" s="2" t="s">
        <v>19</v>
      </c>
      <c r="D52" s="29"/>
      <c r="E52" s="29"/>
      <c r="F52" s="29"/>
      <c r="G52" s="29"/>
      <c r="H52" s="29"/>
      <c r="I52" s="29"/>
      <c r="J52" s="18"/>
      <c r="K52" s="18"/>
      <c r="L52" s="18"/>
      <c r="M52" s="18"/>
      <c r="N52" s="18"/>
      <c r="O52" s="18"/>
      <c r="S52" s="3"/>
      <c r="T52" s="3"/>
    </row>
    <row r="53" spans="1:20" s="5" customFormat="1" outlineLevel="1" x14ac:dyDescent="0.3">
      <c r="A53" s="3"/>
      <c r="B53" s="17">
        <v>2101</v>
      </c>
      <c r="C53" s="17" t="s">
        <v>38</v>
      </c>
      <c r="D53" s="30"/>
      <c r="E53" s="30"/>
      <c r="F53" s="30"/>
      <c r="G53" s="30"/>
      <c r="H53" s="30"/>
      <c r="I53" s="30">
        <f>SUM(D53:H53)</f>
        <v>0</v>
      </c>
      <c r="J53" s="18"/>
      <c r="K53" s="18"/>
      <c r="L53" s="18"/>
      <c r="M53" s="18"/>
      <c r="N53" s="18"/>
      <c r="O53" s="18">
        <f>+SUM(J53:N53)</f>
        <v>0</v>
      </c>
      <c r="S53" s="3"/>
      <c r="T53" s="3"/>
    </row>
    <row r="54" spans="1:20" s="5" customFormat="1" outlineLevel="1" x14ac:dyDescent="0.3">
      <c r="A54" s="3"/>
      <c r="B54" s="17">
        <v>2201</v>
      </c>
      <c r="C54" s="17" t="s">
        <v>39</v>
      </c>
      <c r="D54" s="30"/>
      <c r="E54" s="30"/>
      <c r="F54" s="30"/>
      <c r="G54" s="30"/>
      <c r="H54" s="30"/>
      <c r="I54" s="30">
        <f t="shared" ref="I54" si="19">SUM(D54:H54)</f>
        <v>0</v>
      </c>
      <c r="J54" s="18"/>
      <c r="K54" s="18"/>
      <c r="L54" s="18"/>
      <c r="M54" s="18"/>
      <c r="N54" s="18"/>
      <c r="O54" s="18">
        <f t="shared" ref="O54" si="20">+SUM(J54:N54)</f>
        <v>0</v>
      </c>
      <c r="S54" s="3"/>
      <c r="T54" s="3"/>
    </row>
    <row r="55" spans="1:20" s="5" customFormat="1" hidden="1" outlineLevel="1" x14ac:dyDescent="0.3">
      <c r="A55" s="3"/>
      <c r="B55" s="17"/>
      <c r="C55" s="17"/>
      <c r="D55" s="30"/>
      <c r="E55" s="30"/>
      <c r="F55" s="30"/>
      <c r="G55" s="30"/>
      <c r="H55" s="30"/>
      <c r="I55" s="30"/>
      <c r="J55" s="18"/>
      <c r="K55" s="18"/>
      <c r="L55" s="18"/>
      <c r="M55" s="18"/>
      <c r="N55" s="18"/>
      <c r="O55" s="18"/>
      <c r="S55" s="3"/>
      <c r="T55" s="3"/>
    </row>
    <row r="56" spans="1:20" s="5" customFormat="1" x14ac:dyDescent="0.3">
      <c r="A56" s="3"/>
      <c r="B56" s="19"/>
      <c r="C56" s="42" t="s">
        <v>4</v>
      </c>
      <c r="D56" s="43">
        <f t="shared" ref="D56:O56" si="21">+SUM(D53:D55)</f>
        <v>0</v>
      </c>
      <c r="E56" s="43">
        <f t="shared" si="21"/>
        <v>0</v>
      </c>
      <c r="F56" s="43">
        <f t="shared" si="21"/>
        <v>0</v>
      </c>
      <c r="G56" s="43">
        <f t="shared" si="21"/>
        <v>0</v>
      </c>
      <c r="H56" s="43">
        <f t="shared" si="21"/>
        <v>0</v>
      </c>
      <c r="I56" s="43">
        <f t="shared" si="21"/>
        <v>0</v>
      </c>
      <c r="J56" s="44">
        <f t="shared" si="21"/>
        <v>0</v>
      </c>
      <c r="K56" s="44">
        <f t="shared" si="21"/>
        <v>0</v>
      </c>
      <c r="L56" s="44">
        <f t="shared" si="21"/>
        <v>0</v>
      </c>
      <c r="M56" s="44">
        <f t="shared" si="21"/>
        <v>0</v>
      </c>
      <c r="N56" s="44">
        <f t="shared" si="21"/>
        <v>0</v>
      </c>
      <c r="O56" s="44">
        <f t="shared" si="21"/>
        <v>0</v>
      </c>
      <c r="S56" s="3"/>
      <c r="T56" s="3"/>
    </row>
    <row r="57" spans="1:20" s="5" customFormat="1" outlineLevel="1" x14ac:dyDescent="0.3">
      <c r="A57" s="3"/>
      <c r="B57" s="1">
        <v>160</v>
      </c>
      <c r="C57" s="2" t="s">
        <v>20</v>
      </c>
      <c r="D57" s="30"/>
      <c r="E57" s="30"/>
      <c r="F57" s="30"/>
      <c r="G57" s="30"/>
      <c r="H57" s="30"/>
      <c r="I57" s="30"/>
      <c r="J57" s="18"/>
      <c r="K57" s="18"/>
      <c r="L57" s="18"/>
      <c r="M57" s="18"/>
      <c r="N57" s="18"/>
      <c r="O57" s="18"/>
      <c r="S57" s="3"/>
      <c r="T57" s="3"/>
    </row>
    <row r="58" spans="1:20" s="5" customFormat="1" outlineLevel="1" x14ac:dyDescent="0.3">
      <c r="A58" s="3"/>
      <c r="B58" s="39">
        <v>1601</v>
      </c>
      <c r="C58" s="39" t="s">
        <v>63</v>
      </c>
      <c r="D58" s="40">
        <v>290000</v>
      </c>
      <c r="E58" s="40">
        <v>211800</v>
      </c>
      <c r="F58" s="40">
        <v>175000</v>
      </c>
      <c r="G58" s="40"/>
      <c r="H58" s="40"/>
      <c r="I58" s="40">
        <f>SUM(D58:H58)</f>
        <v>676800</v>
      </c>
      <c r="J58" s="41">
        <v>116424</v>
      </c>
      <c r="K58" s="41">
        <v>196864</v>
      </c>
      <c r="L58" s="41">
        <v>196834</v>
      </c>
      <c r="M58" s="41">
        <v>113548</v>
      </c>
      <c r="N58" s="41">
        <v>53130</v>
      </c>
      <c r="O58" s="41">
        <f t="shared" ref="O58:O67" si="22">+SUM(J58:N58)</f>
        <v>676800</v>
      </c>
      <c r="S58" s="3"/>
      <c r="T58" s="3"/>
    </row>
    <row r="59" spans="1:20" s="5" customFormat="1" hidden="1" outlineLevel="1" x14ac:dyDescent="0.3">
      <c r="A59" s="3"/>
      <c r="B59" s="17">
        <v>3201</v>
      </c>
      <c r="C59" s="17" t="s">
        <v>35</v>
      </c>
      <c r="D59" s="30"/>
      <c r="E59" s="30"/>
      <c r="F59" s="30"/>
      <c r="G59" s="30"/>
      <c r="H59" s="30"/>
      <c r="I59" s="30">
        <f t="shared" ref="I59:I67" si="23">SUM(D59:H59)</f>
        <v>0</v>
      </c>
      <c r="J59" s="18"/>
      <c r="K59" s="18"/>
      <c r="L59" s="18"/>
      <c r="M59" s="18"/>
      <c r="N59" s="18"/>
      <c r="O59" s="18">
        <f t="shared" si="22"/>
        <v>0</v>
      </c>
      <c r="S59" s="3"/>
      <c r="T59" s="3"/>
    </row>
    <row r="60" spans="1:20" s="5" customFormat="1" hidden="1" outlineLevel="1" x14ac:dyDescent="0.3">
      <c r="A60" s="3"/>
      <c r="B60" s="17">
        <v>3202</v>
      </c>
      <c r="C60" s="17" t="s">
        <v>52</v>
      </c>
      <c r="D60" s="30"/>
      <c r="E60" s="30"/>
      <c r="F60" s="30"/>
      <c r="G60" s="30"/>
      <c r="H60" s="30"/>
      <c r="I60" s="30">
        <f t="shared" si="23"/>
        <v>0</v>
      </c>
      <c r="J60" s="18"/>
      <c r="K60" s="18"/>
      <c r="L60" s="18"/>
      <c r="M60" s="18"/>
      <c r="N60" s="18"/>
      <c r="O60" s="18">
        <f t="shared" si="22"/>
        <v>0</v>
      </c>
      <c r="S60" s="3"/>
      <c r="T60" s="3"/>
    </row>
    <row r="61" spans="1:20" s="5" customFormat="1" hidden="1" outlineLevel="1" x14ac:dyDescent="0.3">
      <c r="A61" s="3"/>
      <c r="B61" s="17">
        <v>3203</v>
      </c>
      <c r="C61" s="17" t="s">
        <v>50</v>
      </c>
      <c r="D61" s="30"/>
      <c r="E61" s="30"/>
      <c r="F61" s="30"/>
      <c r="G61" s="30"/>
      <c r="H61" s="30"/>
      <c r="I61" s="30">
        <f t="shared" si="23"/>
        <v>0</v>
      </c>
      <c r="J61" s="18"/>
      <c r="K61" s="18"/>
      <c r="L61" s="18"/>
      <c r="M61" s="18"/>
      <c r="N61" s="18"/>
      <c r="O61" s="18">
        <f t="shared" si="22"/>
        <v>0</v>
      </c>
      <c r="S61" s="3"/>
      <c r="T61" s="3"/>
    </row>
    <row r="62" spans="1:20" s="5" customFormat="1" hidden="1" outlineLevel="1" x14ac:dyDescent="0.3">
      <c r="A62" s="3"/>
      <c r="B62" s="17">
        <v>3204</v>
      </c>
      <c r="C62" s="17" t="s">
        <v>51</v>
      </c>
      <c r="D62" s="30"/>
      <c r="E62" s="30"/>
      <c r="F62" s="30"/>
      <c r="G62" s="30"/>
      <c r="H62" s="30"/>
      <c r="I62" s="30">
        <f t="shared" si="23"/>
        <v>0</v>
      </c>
      <c r="J62" s="18"/>
      <c r="K62" s="18"/>
      <c r="L62" s="18"/>
      <c r="M62" s="18"/>
      <c r="N62" s="18"/>
      <c r="O62" s="18">
        <f t="shared" si="22"/>
        <v>0</v>
      </c>
      <c r="S62" s="3"/>
      <c r="T62" s="3"/>
    </row>
    <row r="63" spans="1:20" s="5" customFormat="1" hidden="1" outlineLevel="1" x14ac:dyDescent="0.3">
      <c r="A63" s="3"/>
      <c r="B63" s="17">
        <v>3205</v>
      </c>
      <c r="C63" s="17" t="s">
        <v>36</v>
      </c>
      <c r="D63" s="30"/>
      <c r="E63" s="30"/>
      <c r="F63" s="30"/>
      <c r="G63" s="30"/>
      <c r="H63" s="30"/>
      <c r="I63" s="30">
        <f t="shared" si="23"/>
        <v>0</v>
      </c>
      <c r="J63" s="18"/>
      <c r="K63" s="18"/>
      <c r="L63" s="18"/>
      <c r="M63" s="18"/>
      <c r="N63" s="18"/>
      <c r="O63" s="18">
        <f t="shared" si="22"/>
        <v>0</v>
      </c>
      <c r="S63" s="3"/>
      <c r="T63" s="3"/>
    </row>
    <row r="64" spans="1:20" s="5" customFormat="1" hidden="1" outlineLevel="1" x14ac:dyDescent="0.3">
      <c r="A64" s="3"/>
      <c r="B64" s="17">
        <v>3206</v>
      </c>
      <c r="C64" s="17" t="s">
        <v>37</v>
      </c>
      <c r="D64" s="30"/>
      <c r="E64" s="30"/>
      <c r="F64" s="30"/>
      <c r="G64" s="30"/>
      <c r="H64" s="30"/>
      <c r="I64" s="30">
        <f t="shared" si="23"/>
        <v>0</v>
      </c>
      <c r="J64" s="18"/>
      <c r="K64" s="18"/>
      <c r="L64" s="18"/>
      <c r="M64" s="18"/>
      <c r="N64" s="18"/>
      <c r="O64" s="18">
        <f t="shared" si="22"/>
        <v>0</v>
      </c>
      <c r="S64" s="3"/>
      <c r="T64" s="3"/>
    </row>
    <row r="65" spans="1:20" s="5" customFormat="1" outlineLevel="1" x14ac:dyDescent="0.3">
      <c r="A65" s="3"/>
      <c r="B65" s="39">
        <v>3207</v>
      </c>
      <c r="C65" s="39" t="s">
        <v>69</v>
      </c>
      <c r="D65" s="40">
        <v>603078</v>
      </c>
      <c r="E65" s="40">
        <v>155322</v>
      </c>
      <c r="F65" s="40">
        <v>560000</v>
      </c>
      <c r="G65" s="40"/>
      <c r="H65" s="40"/>
      <c r="I65" s="40">
        <f t="shared" si="23"/>
        <v>1318400</v>
      </c>
      <c r="J65" s="41">
        <v>205121</v>
      </c>
      <c r="K65" s="41">
        <v>409141</v>
      </c>
      <c r="L65" s="41">
        <v>345391</v>
      </c>
      <c r="M65" s="41">
        <v>258071</v>
      </c>
      <c r="N65" s="41">
        <v>100676</v>
      </c>
      <c r="O65" s="41">
        <f t="shared" si="22"/>
        <v>1318400</v>
      </c>
      <c r="S65" s="3"/>
      <c r="T65" s="3"/>
    </row>
    <row r="66" spans="1:20" s="5" customFormat="1" outlineLevel="1" x14ac:dyDescent="0.3">
      <c r="A66" s="3"/>
      <c r="B66" s="39">
        <v>3301</v>
      </c>
      <c r="C66" s="39" t="s">
        <v>68</v>
      </c>
      <c r="D66" s="40">
        <v>266922</v>
      </c>
      <c r="E66" s="40">
        <v>296522</v>
      </c>
      <c r="F66" s="40">
        <v>1196156</v>
      </c>
      <c r="G66" s="40"/>
      <c r="H66" s="40"/>
      <c r="I66" s="40">
        <f t="shared" si="23"/>
        <v>1759600</v>
      </c>
      <c r="J66" s="41">
        <v>132856</v>
      </c>
      <c r="K66" s="41">
        <v>439114</v>
      </c>
      <c r="L66" s="41">
        <v>568704</v>
      </c>
      <c r="M66" s="41">
        <v>482412</v>
      </c>
      <c r="N66" s="41">
        <v>136514</v>
      </c>
      <c r="O66" s="41">
        <f t="shared" si="22"/>
        <v>1759600</v>
      </c>
      <c r="S66" s="3"/>
      <c r="T66" s="3"/>
    </row>
    <row r="67" spans="1:20" s="5" customFormat="1" hidden="1" outlineLevel="1" x14ac:dyDescent="0.3">
      <c r="A67" s="3"/>
      <c r="B67" s="17">
        <v>3302</v>
      </c>
      <c r="C67" s="17" t="s">
        <v>47</v>
      </c>
      <c r="D67" s="30"/>
      <c r="E67" s="30"/>
      <c r="F67" s="30"/>
      <c r="G67" s="30"/>
      <c r="H67" s="30"/>
      <c r="I67" s="30">
        <f t="shared" si="23"/>
        <v>0</v>
      </c>
      <c r="J67" s="18"/>
      <c r="K67" s="18"/>
      <c r="L67" s="18"/>
      <c r="M67" s="18"/>
      <c r="N67" s="18"/>
      <c r="O67" s="18">
        <f t="shared" si="22"/>
        <v>0</v>
      </c>
      <c r="S67" s="3"/>
      <c r="T67" s="3"/>
    </row>
    <row r="68" spans="1:20" s="5" customFormat="1" hidden="1" outlineLevel="1" x14ac:dyDescent="0.3">
      <c r="A68" s="3"/>
      <c r="B68" s="17"/>
      <c r="C68" s="17"/>
      <c r="D68" s="30"/>
      <c r="E68" s="30"/>
      <c r="F68" s="30"/>
      <c r="G68" s="30"/>
      <c r="H68" s="30"/>
      <c r="I68" s="30"/>
      <c r="J68" s="18"/>
      <c r="K68" s="18"/>
      <c r="L68" s="18"/>
      <c r="M68" s="18"/>
      <c r="N68" s="18"/>
      <c r="O68" s="18"/>
      <c r="S68" s="3"/>
      <c r="T68" s="3"/>
    </row>
    <row r="69" spans="1:20" s="5" customFormat="1" hidden="1" outlineLevel="1" x14ac:dyDescent="0.3">
      <c r="A69" s="3"/>
      <c r="B69" s="17"/>
      <c r="C69" s="17"/>
      <c r="D69" s="30"/>
      <c r="E69" s="30"/>
      <c r="F69" s="30"/>
      <c r="G69" s="30"/>
      <c r="H69" s="30"/>
      <c r="I69" s="30"/>
      <c r="J69" s="18"/>
      <c r="K69" s="18"/>
      <c r="L69" s="18"/>
      <c r="M69" s="18"/>
      <c r="N69" s="18"/>
      <c r="O69" s="18"/>
      <c r="S69" s="3"/>
      <c r="T69" s="3"/>
    </row>
    <row r="70" spans="1:20" s="5" customFormat="1" x14ac:dyDescent="0.3">
      <c r="A70" s="3"/>
      <c r="B70" s="19"/>
      <c r="C70" s="42" t="s">
        <v>4</v>
      </c>
      <c r="D70" s="43">
        <f t="shared" ref="D70:O70" si="24">+SUM(D57:D69)</f>
        <v>1160000</v>
      </c>
      <c r="E70" s="43">
        <f t="shared" si="24"/>
        <v>663644</v>
      </c>
      <c r="F70" s="43">
        <f t="shared" si="24"/>
        <v>1931156</v>
      </c>
      <c r="G70" s="43">
        <f t="shared" si="24"/>
        <v>0</v>
      </c>
      <c r="H70" s="43">
        <f t="shared" si="24"/>
        <v>0</v>
      </c>
      <c r="I70" s="43">
        <f t="shared" si="24"/>
        <v>3754800</v>
      </c>
      <c r="J70" s="44">
        <f t="shared" si="24"/>
        <v>454401</v>
      </c>
      <c r="K70" s="44">
        <f t="shared" si="24"/>
        <v>1045119</v>
      </c>
      <c r="L70" s="44">
        <f t="shared" si="24"/>
        <v>1110929</v>
      </c>
      <c r="M70" s="44">
        <f t="shared" si="24"/>
        <v>854031</v>
      </c>
      <c r="N70" s="44">
        <f t="shared" si="24"/>
        <v>290320</v>
      </c>
      <c r="O70" s="44">
        <f t="shared" si="24"/>
        <v>3754800</v>
      </c>
      <c r="S70" s="3"/>
      <c r="T70" s="3"/>
    </row>
    <row r="71" spans="1:20" s="5" customFormat="1" ht="17.399999999999999" x14ac:dyDescent="0.3">
      <c r="A71" s="3"/>
      <c r="B71" s="21"/>
      <c r="C71" s="22" t="s">
        <v>5</v>
      </c>
      <c r="D71" s="31">
        <f t="shared" ref="D71:O71" si="25">D70+D56+D51+D44+D39+D29+D24</f>
        <v>7023657.3399999999</v>
      </c>
      <c r="E71" s="31">
        <f t="shared" si="25"/>
        <v>3668287.34</v>
      </c>
      <c r="F71" s="31">
        <f t="shared" si="25"/>
        <v>4163055.34</v>
      </c>
      <c r="G71" s="31">
        <f t="shared" si="25"/>
        <v>0</v>
      </c>
      <c r="H71" s="31">
        <f t="shared" si="25"/>
        <v>0</v>
      </c>
      <c r="I71" s="31">
        <f t="shared" si="25"/>
        <v>15000000.02</v>
      </c>
      <c r="J71" s="23">
        <f t="shared" si="25"/>
        <v>2760591</v>
      </c>
      <c r="K71" s="23">
        <f t="shared" si="25"/>
        <v>4393850</v>
      </c>
      <c r="L71" s="23">
        <f t="shared" si="25"/>
        <v>3977781</v>
      </c>
      <c r="M71" s="23">
        <f t="shared" si="25"/>
        <v>2421290</v>
      </c>
      <c r="N71" s="23">
        <f t="shared" si="25"/>
        <v>1301488</v>
      </c>
      <c r="O71" s="23">
        <f t="shared" si="25"/>
        <v>15000000</v>
      </c>
      <c r="S71" s="3"/>
      <c r="T71" s="3"/>
    </row>
    <row r="72" spans="1:20" s="5" customFormat="1" x14ac:dyDescent="0.3">
      <c r="A72" s="3"/>
      <c r="B72" s="3"/>
      <c r="C72" s="4"/>
      <c r="D72" s="4"/>
      <c r="E72" s="4"/>
      <c r="F72" s="4"/>
      <c r="G72" s="4"/>
      <c r="H72" s="4"/>
      <c r="I72" s="45"/>
      <c r="J72" s="3"/>
      <c r="K72" s="3"/>
      <c r="L72" s="3"/>
      <c r="M72" s="3"/>
      <c r="N72" s="3"/>
      <c r="O72" s="24"/>
      <c r="S72" s="3"/>
      <c r="T72" s="3"/>
    </row>
  </sheetData>
  <mergeCells count="11">
    <mergeCell ref="B7:C7"/>
    <mergeCell ref="J7:O7"/>
    <mergeCell ref="J8:O8"/>
    <mergeCell ref="J9:O9"/>
    <mergeCell ref="D9:I9"/>
    <mergeCell ref="B6:C6"/>
    <mergeCell ref="J6:O6"/>
    <mergeCell ref="B3:O3"/>
    <mergeCell ref="J4:O4"/>
    <mergeCell ref="B5:C5"/>
    <mergeCell ref="J5:O5"/>
  </mergeCells>
  <pageMargins left="0.17" right="0.16" top="0.77" bottom="0.51" header="0.5" footer="0.5"/>
  <pageSetup scale="55" orientation="landscape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abSelected="1" topLeftCell="A9" workbookViewId="0">
      <selection activeCell="C73" sqref="C73"/>
    </sheetView>
  </sheetViews>
  <sheetFormatPr defaultColWidth="9.33203125" defaultRowHeight="15.6" outlineLevelRow="1" x14ac:dyDescent="0.3"/>
  <cols>
    <col min="1" max="1" width="2.33203125" style="3" customWidth="1"/>
    <col min="2" max="2" width="8.33203125" style="3" customWidth="1"/>
    <col min="3" max="3" width="55.33203125" style="4" customWidth="1"/>
    <col min="4" max="9" width="15.6640625" style="4" customWidth="1"/>
    <col min="10" max="10" width="3.109375" style="5" customWidth="1"/>
    <col min="11" max="12" width="16.109375" style="5" customWidth="1"/>
    <col min="13" max="16384" width="9.33203125" style="3"/>
  </cols>
  <sheetData>
    <row r="1" spans="2:12" ht="14.25" customHeight="1" x14ac:dyDescent="0.3"/>
    <row r="2" spans="2:12" ht="6.15" customHeight="1" x14ac:dyDescent="0.3"/>
    <row r="3" spans="2:12" ht="31.5" customHeight="1" x14ac:dyDescent="0.25">
      <c r="B3" s="60" t="s">
        <v>14</v>
      </c>
      <c r="C3" s="60"/>
      <c r="D3" s="60"/>
      <c r="E3" s="60"/>
      <c r="F3" s="60"/>
      <c r="G3" s="60"/>
      <c r="H3" s="60"/>
      <c r="I3" s="60"/>
      <c r="J3" s="6"/>
      <c r="K3" s="6"/>
      <c r="L3" s="6"/>
    </row>
    <row r="4" spans="2:12" ht="15.75" customHeight="1" x14ac:dyDescent="0.3">
      <c r="B4" s="28" t="s">
        <v>53</v>
      </c>
      <c r="C4" s="28"/>
      <c r="D4" s="25"/>
      <c r="E4" s="25"/>
      <c r="F4" s="50"/>
      <c r="G4" s="50"/>
      <c r="H4" s="46"/>
      <c r="I4" s="47" t="s">
        <v>12</v>
      </c>
    </row>
    <row r="5" spans="2:12" ht="15.75" customHeight="1" x14ac:dyDescent="0.3">
      <c r="B5" s="58" t="s">
        <v>54</v>
      </c>
      <c r="C5" s="58"/>
      <c r="D5" s="25"/>
      <c r="E5" s="25"/>
      <c r="F5" s="50"/>
      <c r="G5" s="50"/>
      <c r="H5" s="48" t="s">
        <v>71</v>
      </c>
      <c r="I5" s="48">
        <v>5560000</v>
      </c>
    </row>
    <row r="6" spans="2:12" x14ac:dyDescent="0.3">
      <c r="B6" s="58" t="s">
        <v>55</v>
      </c>
      <c r="C6" s="58"/>
      <c r="D6" s="25"/>
      <c r="E6" s="25"/>
      <c r="F6" s="50"/>
      <c r="G6" s="50"/>
      <c r="H6" s="49" t="s">
        <v>72</v>
      </c>
      <c r="I6" s="49">
        <v>9295000</v>
      </c>
    </row>
    <row r="7" spans="2:12" x14ac:dyDescent="0.3">
      <c r="B7" s="58" t="s">
        <v>0</v>
      </c>
      <c r="C7" s="58"/>
      <c r="D7" s="28"/>
      <c r="E7" s="28"/>
      <c r="F7" s="28"/>
      <c r="G7" s="28"/>
      <c r="H7" s="51" t="s">
        <v>73</v>
      </c>
      <c r="I7" s="51">
        <v>145000</v>
      </c>
    </row>
    <row r="8" spans="2:12" x14ac:dyDescent="0.3">
      <c r="B8" s="7" t="s">
        <v>1</v>
      </c>
      <c r="C8" s="8">
        <v>43281</v>
      </c>
      <c r="D8" s="8"/>
      <c r="E8" s="8"/>
      <c r="F8" s="8"/>
      <c r="G8" s="8"/>
      <c r="H8" s="8"/>
      <c r="I8" s="8"/>
    </row>
    <row r="9" spans="2:12" s="10" customFormat="1" ht="21" x14ac:dyDescent="0.4">
      <c r="B9" s="7" t="s">
        <v>2</v>
      </c>
      <c r="C9" s="8">
        <v>45107</v>
      </c>
      <c r="D9" s="68" t="s">
        <v>74</v>
      </c>
      <c r="E9" s="69"/>
      <c r="F9" s="69"/>
      <c r="G9" s="69"/>
      <c r="H9" s="69"/>
      <c r="I9" s="70"/>
      <c r="J9" s="9"/>
      <c r="K9" s="5"/>
      <c r="L9" s="9"/>
    </row>
    <row r="10" spans="2:12" s="14" customFormat="1" ht="28.5" customHeight="1" x14ac:dyDescent="0.3">
      <c r="B10" s="11" t="s">
        <v>3</v>
      </c>
      <c r="C10" s="12"/>
      <c r="D10" s="12" t="s">
        <v>75</v>
      </c>
      <c r="E10" s="12" t="s">
        <v>76</v>
      </c>
      <c r="F10" s="12" t="s">
        <v>77</v>
      </c>
      <c r="G10" s="12" t="s">
        <v>78</v>
      </c>
      <c r="H10" s="54" t="s">
        <v>79</v>
      </c>
      <c r="I10" s="54" t="s">
        <v>80</v>
      </c>
      <c r="J10" s="13"/>
    </row>
    <row r="11" spans="2:12" x14ac:dyDescent="0.3">
      <c r="B11" s="27" t="s">
        <v>17</v>
      </c>
      <c r="C11" s="2" t="s">
        <v>18</v>
      </c>
      <c r="D11" s="15"/>
      <c r="E11" s="15"/>
      <c r="F11" s="15"/>
      <c r="G11" s="15"/>
      <c r="H11" s="15"/>
      <c r="I11" s="15"/>
    </row>
    <row r="12" spans="2:12" x14ac:dyDescent="0.3">
      <c r="B12" s="32">
        <v>1101</v>
      </c>
      <c r="C12" s="33" t="s">
        <v>56</v>
      </c>
      <c r="D12" s="34">
        <v>2009757</v>
      </c>
      <c r="E12" s="34"/>
      <c r="F12" s="34">
        <v>77439</v>
      </c>
      <c r="G12" s="34">
        <v>82956.959999999992</v>
      </c>
      <c r="H12" s="34">
        <f>SUM(E12:G12)</f>
        <v>160395.96</v>
      </c>
      <c r="I12" s="34">
        <f>D12-H12</f>
        <v>1849361.04</v>
      </c>
    </row>
    <row r="13" spans="2:12" hidden="1" x14ac:dyDescent="0.3">
      <c r="B13" s="32">
        <v>1102</v>
      </c>
      <c r="C13" s="33" t="s">
        <v>24</v>
      </c>
      <c r="D13" s="35">
        <v>0</v>
      </c>
      <c r="E13" s="35"/>
      <c r="F13" s="35"/>
      <c r="G13" s="35"/>
      <c r="H13" s="35"/>
      <c r="I13" s="34"/>
      <c r="K13" s="46" t="s">
        <v>73</v>
      </c>
      <c r="L13" s="46">
        <v>145000</v>
      </c>
    </row>
    <row r="14" spans="2:12" hidden="1" outlineLevel="1" x14ac:dyDescent="0.3">
      <c r="B14" s="38">
        <v>1103</v>
      </c>
      <c r="C14" s="38" t="s">
        <v>25</v>
      </c>
      <c r="D14" s="34">
        <v>0</v>
      </c>
      <c r="E14" s="34"/>
      <c r="F14" s="34"/>
      <c r="G14" s="34"/>
      <c r="H14" s="34"/>
      <c r="I14" s="34"/>
    </row>
    <row r="15" spans="2:12" hidden="1" outlineLevel="1" x14ac:dyDescent="0.3">
      <c r="B15" s="38">
        <v>1104</v>
      </c>
      <c r="C15" s="38" t="s">
        <v>26</v>
      </c>
      <c r="D15" s="34">
        <v>0</v>
      </c>
      <c r="E15" s="34"/>
      <c r="F15" s="34"/>
      <c r="G15" s="34"/>
      <c r="H15" s="34"/>
      <c r="I15" s="34"/>
    </row>
    <row r="16" spans="2:12" outlineLevel="1" x14ac:dyDescent="0.3">
      <c r="B16" s="38">
        <v>1201</v>
      </c>
      <c r="C16" s="38" t="s">
        <v>57</v>
      </c>
      <c r="D16" s="34">
        <v>1825567.0100000002</v>
      </c>
      <c r="E16" s="34"/>
      <c r="F16" s="34">
        <v>6480</v>
      </c>
      <c r="G16" s="34">
        <v>8100</v>
      </c>
      <c r="H16" s="34">
        <f>SUM(E16:G16)</f>
        <v>14580</v>
      </c>
      <c r="I16" s="34">
        <f>D16-H16</f>
        <v>1810987.0100000002</v>
      </c>
    </row>
    <row r="17" spans="1:14" hidden="1" outlineLevel="1" x14ac:dyDescent="0.3">
      <c r="B17" s="17">
        <v>1202</v>
      </c>
      <c r="C17" s="17" t="s">
        <v>30</v>
      </c>
      <c r="D17" s="30">
        <v>0</v>
      </c>
      <c r="E17" s="30"/>
      <c r="F17" s="30"/>
      <c r="G17" s="30"/>
      <c r="H17" s="30"/>
      <c r="I17" s="30"/>
    </row>
    <row r="18" spans="1:14" hidden="1" outlineLevel="1" x14ac:dyDescent="0.3">
      <c r="B18" s="17">
        <v>1203</v>
      </c>
      <c r="C18" s="17" t="s">
        <v>49</v>
      </c>
      <c r="D18" s="30">
        <v>0</v>
      </c>
      <c r="E18" s="30"/>
      <c r="F18" s="30"/>
      <c r="G18" s="30"/>
      <c r="H18" s="30"/>
      <c r="I18" s="30"/>
    </row>
    <row r="19" spans="1:14" hidden="1" outlineLevel="1" x14ac:dyDescent="0.3">
      <c r="B19" s="17">
        <v>1204</v>
      </c>
      <c r="C19" s="17" t="s">
        <v>48</v>
      </c>
      <c r="D19" s="30">
        <v>0</v>
      </c>
      <c r="E19" s="30"/>
      <c r="F19" s="30"/>
      <c r="G19" s="30"/>
      <c r="H19" s="30"/>
      <c r="I19" s="30"/>
    </row>
    <row r="20" spans="1:14" hidden="1" outlineLevel="1" x14ac:dyDescent="0.3">
      <c r="B20" s="17">
        <v>1301</v>
      </c>
      <c r="C20" s="17" t="s">
        <v>27</v>
      </c>
      <c r="D20" s="30">
        <v>0</v>
      </c>
      <c r="E20" s="30"/>
      <c r="F20" s="30"/>
      <c r="G20" s="30"/>
      <c r="H20" s="30"/>
      <c r="I20" s="30"/>
    </row>
    <row r="21" spans="1:14" hidden="1" outlineLevel="1" x14ac:dyDescent="0.3">
      <c r="B21" s="17">
        <v>1302</v>
      </c>
      <c r="C21" s="17" t="s">
        <v>28</v>
      </c>
      <c r="D21" s="30">
        <v>0</v>
      </c>
      <c r="E21" s="30"/>
      <c r="F21" s="30"/>
      <c r="G21" s="30"/>
      <c r="H21" s="30"/>
      <c r="I21" s="30"/>
    </row>
    <row r="22" spans="1:14" hidden="1" outlineLevel="1" x14ac:dyDescent="0.3">
      <c r="B22" s="17">
        <v>1401</v>
      </c>
      <c r="C22" s="17" t="s">
        <v>29</v>
      </c>
      <c r="D22" s="30">
        <v>0</v>
      </c>
      <c r="E22" s="30"/>
      <c r="F22" s="30"/>
      <c r="G22" s="30"/>
      <c r="H22" s="30"/>
      <c r="I22" s="30"/>
    </row>
    <row r="23" spans="1:14" hidden="1" outlineLevel="1" x14ac:dyDescent="0.3">
      <c r="B23" s="17"/>
      <c r="C23" s="17"/>
      <c r="D23" s="30"/>
      <c r="E23" s="30"/>
      <c r="F23" s="30"/>
      <c r="G23" s="30"/>
      <c r="H23" s="30"/>
      <c r="I23" s="30"/>
    </row>
    <row r="24" spans="1:14" collapsed="1" x14ac:dyDescent="0.3">
      <c r="B24" s="19"/>
      <c r="C24" s="42" t="s">
        <v>4</v>
      </c>
      <c r="D24" s="43">
        <v>3835324.0100000002</v>
      </c>
      <c r="E24" s="43">
        <f t="shared" ref="E24:G24" si="0">+SUM(E12:E23)</f>
        <v>0</v>
      </c>
      <c r="F24" s="43">
        <f t="shared" si="0"/>
        <v>83919</v>
      </c>
      <c r="G24" s="43">
        <f t="shared" si="0"/>
        <v>91056.959999999992</v>
      </c>
      <c r="H24" s="43">
        <f>+SUM(H12:H23)</f>
        <v>174975.96</v>
      </c>
      <c r="I24" s="43">
        <f>+SUM(I12:I23)</f>
        <v>3660348.0500000003</v>
      </c>
    </row>
    <row r="25" spans="1:14" x14ac:dyDescent="0.3">
      <c r="B25" s="1">
        <v>120</v>
      </c>
      <c r="C25" s="2" t="s">
        <v>21</v>
      </c>
      <c r="D25" s="29"/>
      <c r="E25" s="29"/>
      <c r="F25" s="29"/>
      <c r="G25" s="29"/>
      <c r="H25" s="29"/>
      <c r="I25" s="29"/>
    </row>
    <row r="26" spans="1:14" s="5" customFormat="1" x14ac:dyDescent="0.3">
      <c r="A26" s="3"/>
      <c r="B26" s="38">
        <v>2301</v>
      </c>
      <c r="C26" s="38" t="s">
        <v>64</v>
      </c>
      <c r="D26" s="34">
        <v>5459676.0099999998</v>
      </c>
      <c r="E26" s="34"/>
      <c r="F26" s="34">
        <v>6480</v>
      </c>
      <c r="G26" s="34">
        <v>8100</v>
      </c>
      <c r="H26" s="34">
        <f t="shared" ref="H26:H27" si="1">SUM(E26:G26)</f>
        <v>14580</v>
      </c>
      <c r="I26" s="34">
        <f t="shared" ref="I26:I27" si="2">D26-H26</f>
        <v>5445096.0099999998</v>
      </c>
      <c r="M26" s="3"/>
      <c r="N26" s="3"/>
    </row>
    <row r="27" spans="1:14" s="5" customFormat="1" x14ac:dyDescent="0.3">
      <c r="A27" s="3"/>
      <c r="B27" s="39">
        <v>2302</v>
      </c>
      <c r="C27" s="39" t="s">
        <v>65</v>
      </c>
      <c r="D27" s="40">
        <v>944600</v>
      </c>
      <c r="E27" s="40">
        <v>306614.40000000002</v>
      </c>
      <c r="F27" s="40">
        <v>177419.48</v>
      </c>
      <c r="G27" s="40">
        <v>0</v>
      </c>
      <c r="H27" s="40">
        <f t="shared" si="1"/>
        <v>484033.88</v>
      </c>
      <c r="I27" s="40">
        <f t="shared" si="2"/>
        <v>460566.12</v>
      </c>
      <c r="M27" s="3"/>
      <c r="N27" s="3"/>
    </row>
    <row r="28" spans="1:14" s="5" customFormat="1" hidden="1" x14ac:dyDescent="0.3">
      <c r="A28" s="3"/>
      <c r="B28" s="17"/>
      <c r="C28" s="17"/>
      <c r="D28" s="30"/>
      <c r="E28" s="30"/>
      <c r="F28" s="30"/>
      <c r="G28" s="30"/>
      <c r="H28" s="30"/>
      <c r="I28" s="30"/>
      <c r="M28" s="3"/>
      <c r="N28" s="3"/>
    </row>
    <row r="29" spans="1:14" s="5" customFormat="1" x14ac:dyDescent="0.3">
      <c r="A29" s="3"/>
      <c r="B29" s="19"/>
      <c r="C29" s="42" t="s">
        <v>4</v>
      </c>
      <c r="D29" s="43">
        <v>6404276.0099999998</v>
      </c>
      <c r="E29" s="43">
        <f t="shared" ref="E29:H29" si="3">+SUM(E26:E28)</f>
        <v>306614.40000000002</v>
      </c>
      <c r="F29" s="43">
        <f t="shared" si="3"/>
        <v>183899.48</v>
      </c>
      <c r="G29" s="43">
        <f t="shared" si="3"/>
        <v>8100</v>
      </c>
      <c r="H29" s="43">
        <f t="shared" si="3"/>
        <v>498613.88</v>
      </c>
      <c r="I29" s="43">
        <f t="shared" ref="I29" si="4">+SUM(I26:I28)</f>
        <v>5905662.1299999999</v>
      </c>
      <c r="M29" s="3"/>
      <c r="N29" s="3"/>
    </row>
    <row r="30" spans="1:14" s="5" customFormat="1" x14ac:dyDescent="0.3">
      <c r="A30" s="3"/>
      <c r="B30" s="1">
        <v>125</v>
      </c>
      <c r="C30" s="2" t="s">
        <v>22</v>
      </c>
      <c r="D30" s="29"/>
      <c r="E30" s="29"/>
      <c r="F30" s="29"/>
      <c r="G30" s="29"/>
      <c r="H30" s="29"/>
      <c r="I30" s="29"/>
      <c r="M30" s="3"/>
      <c r="N30" s="3"/>
    </row>
    <row r="31" spans="1:14" s="5" customFormat="1" x14ac:dyDescent="0.3">
      <c r="A31" s="3"/>
      <c r="B31" s="17">
        <v>4301</v>
      </c>
      <c r="C31" s="17" t="s">
        <v>40</v>
      </c>
      <c r="D31" s="30">
        <v>0</v>
      </c>
      <c r="E31" s="30"/>
      <c r="F31" s="30"/>
      <c r="G31" s="30"/>
      <c r="H31" s="30"/>
      <c r="I31" s="30"/>
      <c r="M31" s="3"/>
      <c r="N31" s="3"/>
    </row>
    <row r="32" spans="1:14" s="5" customFormat="1" x14ac:dyDescent="0.3">
      <c r="A32" s="3"/>
      <c r="B32" s="17">
        <v>5101</v>
      </c>
      <c r="C32" s="17" t="s">
        <v>41</v>
      </c>
      <c r="D32" s="30">
        <v>0</v>
      </c>
      <c r="E32" s="30"/>
      <c r="F32" s="30"/>
      <c r="G32" s="30"/>
      <c r="H32" s="30"/>
      <c r="I32" s="30"/>
      <c r="M32" s="3"/>
      <c r="N32" s="3"/>
    </row>
    <row r="33" spans="1:14" s="5" customFormat="1" x14ac:dyDescent="0.3">
      <c r="A33" s="3"/>
      <c r="B33" s="17">
        <v>5102</v>
      </c>
      <c r="C33" s="17" t="s">
        <v>42</v>
      </c>
      <c r="D33" s="30">
        <v>0</v>
      </c>
      <c r="E33" s="30"/>
      <c r="F33" s="30"/>
      <c r="G33" s="30"/>
      <c r="H33" s="30"/>
      <c r="I33" s="30"/>
      <c r="M33" s="3"/>
      <c r="N33" s="3"/>
    </row>
    <row r="34" spans="1:14" s="5" customFormat="1" x14ac:dyDescent="0.3">
      <c r="A34" s="3"/>
      <c r="B34" s="39">
        <v>5201</v>
      </c>
      <c r="C34" s="39" t="s">
        <v>44</v>
      </c>
      <c r="D34" s="40">
        <v>213100</v>
      </c>
      <c r="E34" s="40"/>
      <c r="F34" s="40"/>
      <c r="G34" s="40"/>
      <c r="H34" s="40">
        <f>SUM(E34:G34)</f>
        <v>0</v>
      </c>
      <c r="I34" s="40">
        <f t="shared" ref="I34:I38" si="5">D34-H34</f>
        <v>213100</v>
      </c>
      <c r="M34" s="3"/>
      <c r="N34" s="3"/>
    </row>
    <row r="35" spans="1:14" s="5" customFormat="1" x14ac:dyDescent="0.3">
      <c r="A35" s="3"/>
      <c r="B35" s="17">
        <v>5202</v>
      </c>
      <c r="C35" s="17" t="s">
        <v>45</v>
      </c>
      <c r="D35" s="30">
        <v>0</v>
      </c>
      <c r="E35" s="30"/>
      <c r="F35" s="30"/>
      <c r="G35" s="30"/>
      <c r="H35" s="30"/>
      <c r="I35" s="30"/>
      <c r="M35" s="3"/>
      <c r="N35" s="3"/>
    </row>
    <row r="36" spans="1:14" s="5" customFormat="1" ht="27.6" x14ac:dyDescent="0.3">
      <c r="A36" s="3"/>
      <c r="B36" s="39">
        <v>5301</v>
      </c>
      <c r="C36" s="39" t="s">
        <v>43</v>
      </c>
      <c r="D36" s="40">
        <v>260000</v>
      </c>
      <c r="E36" s="40">
        <v>4037.85</v>
      </c>
      <c r="F36" s="40">
        <v>4556.54</v>
      </c>
      <c r="G36" s="40">
        <v>-227.37</v>
      </c>
      <c r="H36" s="40">
        <f>SUM(E36:G36)</f>
        <v>8367.0199999999986</v>
      </c>
      <c r="I36" s="40">
        <f t="shared" si="5"/>
        <v>251632.98</v>
      </c>
      <c r="M36" s="3"/>
      <c r="N36" s="3"/>
    </row>
    <row r="37" spans="1:14" s="5" customFormat="1" ht="15.9" customHeight="1" x14ac:dyDescent="0.3">
      <c r="A37" s="3"/>
      <c r="B37" s="55">
        <v>5401</v>
      </c>
      <c r="C37" s="55" t="s">
        <v>67</v>
      </c>
      <c r="D37" s="56">
        <v>242500</v>
      </c>
      <c r="E37" s="56"/>
      <c r="F37" s="56"/>
      <c r="G37" s="56"/>
      <c r="H37" s="56"/>
      <c r="I37" s="56">
        <f t="shared" si="5"/>
        <v>242500</v>
      </c>
      <c r="M37" s="3"/>
      <c r="N37" s="3"/>
    </row>
    <row r="38" spans="1:14" s="5" customFormat="1" ht="15.9" customHeight="1" x14ac:dyDescent="0.3">
      <c r="A38" s="3"/>
      <c r="B38" s="55">
        <v>5501</v>
      </c>
      <c r="C38" s="55" t="s">
        <v>70</v>
      </c>
      <c r="D38" s="56">
        <v>145000</v>
      </c>
      <c r="E38" s="56"/>
      <c r="F38" s="56"/>
      <c r="G38" s="56"/>
      <c r="H38" s="56"/>
      <c r="I38" s="56">
        <f t="shared" si="5"/>
        <v>145000</v>
      </c>
      <c r="M38" s="3"/>
      <c r="N38" s="3"/>
    </row>
    <row r="39" spans="1:14" s="5" customFormat="1" x14ac:dyDescent="0.3">
      <c r="A39" s="3"/>
      <c r="B39" s="19"/>
      <c r="C39" s="42" t="s">
        <v>4</v>
      </c>
      <c r="D39" s="43">
        <v>860600</v>
      </c>
      <c r="E39" s="43">
        <f t="shared" ref="E39:H39" si="6">+SUM(E31:E37)</f>
        <v>4037.85</v>
      </c>
      <c r="F39" s="43">
        <f t="shared" si="6"/>
        <v>4556.54</v>
      </c>
      <c r="G39" s="43">
        <f t="shared" si="6"/>
        <v>-227.37</v>
      </c>
      <c r="H39" s="43">
        <f t="shared" si="6"/>
        <v>8367.0199999999986</v>
      </c>
      <c r="I39" s="43">
        <f t="shared" ref="I39" si="7">+SUM(I31:I37)</f>
        <v>707232.98</v>
      </c>
      <c r="M39" s="3"/>
      <c r="N39" s="3"/>
    </row>
    <row r="40" spans="1:14" s="5" customFormat="1" x14ac:dyDescent="0.3">
      <c r="A40" s="3"/>
      <c r="B40" s="1">
        <v>130</v>
      </c>
      <c r="C40" s="2" t="s">
        <v>23</v>
      </c>
      <c r="D40" s="30"/>
      <c r="E40" s="30"/>
      <c r="F40" s="30"/>
      <c r="G40" s="30"/>
      <c r="H40" s="30"/>
      <c r="I40" s="30"/>
      <c r="M40" s="3"/>
      <c r="N40" s="3"/>
    </row>
    <row r="41" spans="1:14" s="5" customFormat="1" x14ac:dyDescent="0.3">
      <c r="A41" s="3"/>
      <c r="B41" s="17">
        <v>4101</v>
      </c>
      <c r="C41" s="17" t="s">
        <v>31</v>
      </c>
      <c r="D41" s="30">
        <v>0</v>
      </c>
      <c r="E41" s="30"/>
      <c r="F41" s="30"/>
      <c r="G41" s="30"/>
      <c r="H41" s="30"/>
      <c r="I41" s="30"/>
      <c r="M41" s="3"/>
      <c r="N41" s="3"/>
    </row>
    <row r="42" spans="1:14" s="5" customFormat="1" x14ac:dyDescent="0.3">
      <c r="A42" s="3"/>
      <c r="B42" s="17">
        <v>4102</v>
      </c>
      <c r="C42" s="17" t="s">
        <v>32</v>
      </c>
      <c r="D42" s="30">
        <v>0</v>
      </c>
      <c r="E42" s="30"/>
      <c r="F42" s="30"/>
      <c r="G42" s="30"/>
      <c r="H42" s="30"/>
      <c r="I42" s="30"/>
      <c r="M42" s="3"/>
      <c r="N42" s="3"/>
    </row>
    <row r="43" spans="1:14" s="5" customFormat="1" hidden="1" x14ac:dyDescent="0.3">
      <c r="A43" s="3"/>
      <c r="B43" s="17"/>
      <c r="C43" s="17"/>
      <c r="D43" s="30"/>
      <c r="E43" s="30"/>
      <c r="F43" s="30"/>
      <c r="G43" s="30"/>
      <c r="H43" s="30"/>
      <c r="I43" s="30"/>
      <c r="M43" s="3"/>
      <c r="N43" s="3"/>
    </row>
    <row r="44" spans="1:14" s="5" customFormat="1" ht="15.9" customHeight="1" x14ac:dyDescent="0.3">
      <c r="A44" s="3"/>
      <c r="B44" s="19"/>
      <c r="C44" s="42" t="s">
        <v>4</v>
      </c>
      <c r="D44" s="43">
        <v>0</v>
      </c>
      <c r="E44" s="43">
        <f t="shared" ref="E44:H44" si="8">+SUM(E41:E43)</f>
        <v>0</v>
      </c>
      <c r="F44" s="43">
        <f t="shared" si="8"/>
        <v>0</v>
      </c>
      <c r="G44" s="43">
        <f t="shared" si="8"/>
        <v>0</v>
      </c>
      <c r="H44" s="43">
        <f t="shared" si="8"/>
        <v>0</v>
      </c>
      <c r="I44" s="43">
        <f t="shared" ref="I44" si="9">+SUM(I41:I43)</f>
        <v>0</v>
      </c>
      <c r="M44" s="3"/>
      <c r="N44" s="3"/>
    </row>
    <row r="45" spans="1:14" s="5" customFormat="1" x14ac:dyDescent="0.3">
      <c r="A45" s="3"/>
      <c r="B45" s="1">
        <v>135</v>
      </c>
      <c r="C45" s="2" t="s">
        <v>16</v>
      </c>
      <c r="D45" s="29"/>
      <c r="E45" s="29"/>
      <c r="F45" s="29"/>
      <c r="G45" s="29"/>
      <c r="H45" s="29"/>
      <c r="I45" s="29"/>
      <c r="M45" s="3"/>
      <c r="N45" s="3"/>
    </row>
    <row r="46" spans="1:14" s="5" customFormat="1" x14ac:dyDescent="0.3">
      <c r="A46" s="3"/>
      <c r="B46" s="39">
        <v>4201</v>
      </c>
      <c r="C46" s="39" t="s">
        <v>66</v>
      </c>
      <c r="D46" s="40">
        <v>145000</v>
      </c>
      <c r="E46" s="40">
        <v>28458.79</v>
      </c>
      <c r="F46" s="40">
        <v>53474.01</v>
      </c>
      <c r="G46" s="40"/>
      <c r="H46" s="40">
        <f>SUM(E46:G46)</f>
        <v>81932.800000000003</v>
      </c>
      <c r="I46" s="40">
        <f t="shared" ref="I46" si="10">D46-H46</f>
        <v>63067.199999999997</v>
      </c>
      <c r="M46" s="3"/>
      <c r="N46" s="3"/>
    </row>
    <row r="47" spans="1:14" s="5" customFormat="1" hidden="1" x14ac:dyDescent="0.3">
      <c r="A47" s="3"/>
      <c r="B47" s="17">
        <v>4202</v>
      </c>
      <c r="C47" s="17" t="s">
        <v>33</v>
      </c>
      <c r="D47" s="30">
        <v>0</v>
      </c>
      <c r="E47" s="30"/>
      <c r="F47" s="30"/>
      <c r="G47" s="30"/>
      <c r="H47" s="30"/>
      <c r="I47" s="30"/>
      <c r="M47" s="3"/>
      <c r="N47" s="3"/>
    </row>
    <row r="48" spans="1:14" s="5" customFormat="1" hidden="1" x14ac:dyDescent="0.3">
      <c r="A48" s="3"/>
      <c r="B48" s="17">
        <v>4203</v>
      </c>
      <c r="C48" s="17" t="s">
        <v>34</v>
      </c>
      <c r="D48" s="30">
        <v>0</v>
      </c>
      <c r="E48" s="30"/>
      <c r="F48" s="30"/>
      <c r="G48" s="30"/>
      <c r="H48" s="30"/>
      <c r="I48" s="30"/>
      <c r="M48" s="3"/>
      <c r="N48" s="3"/>
    </row>
    <row r="49" spans="1:14" s="5" customFormat="1" hidden="1" x14ac:dyDescent="0.3">
      <c r="A49" s="3"/>
      <c r="B49" s="17">
        <v>4204</v>
      </c>
      <c r="C49" s="17" t="s">
        <v>46</v>
      </c>
      <c r="D49" s="30">
        <v>0</v>
      </c>
      <c r="E49" s="30"/>
      <c r="F49" s="30"/>
      <c r="G49" s="30"/>
      <c r="H49" s="30"/>
      <c r="I49" s="30"/>
      <c r="M49" s="3"/>
      <c r="N49" s="3"/>
    </row>
    <row r="50" spans="1:14" s="5" customFormat="1" hidden="1" x14ac:dyDescent="0.3">
      <c r="A50" s="3"/>
      <c r="B50" s="17"/>
      <c r="C50" s="17"/>
      <c r="D50" s="30"/>
      <c r="E50" s="30"/>
      <c r="F50" s="30"/>
      <c r="G50" s="30"/>
      <c r="H50" s="30"/>
      <c r="I50" s="30"/>
      <c r="M50" s="3"/>
      <c r="N50" s="3"/>
    </row>
    <row r="51" spans="1:14" s="5" customFormat="1" x14ac:dyDescent="0.3">
      <c r="A51" s="3"/>
      <c r="B51" s="19"/>
      <c r="C51" s="42" t="s">
        <v>4</v>
      </c>
      <c r="D51" s="43">
        <v>145000</v>
      </c>
      <c r="E51" s="43">
        <f t="shared" ref="E51:H51" si="11">+SUM(E46:E50)</f>
        <v>28458.79</v>
      </c>
      <c r="F51" s="43">
        <f t="shared" si="11"/>
        <v>53474.01</v>
      </c>
      <c r="G51" s="43">
        <f t="shared" si="11"/>
        <v>0</v>
      </c>
      <c r="H51" s="43">
        <f t="shared" si="11"/>
        <v>81932.800000000003</v>
      </c>
      <c r="I51" s="43">
        <f t="shared" ref="I51" si="12">+SUM(I46:I50)</f>
        <v>63067.199999999997</v>
      </c>
      <c r="M51" s="3"/>
      <c r="N51" s="3"/>
    </row>
    <row r="52" spans="1:14" s="5" customFormat="1" x14ac:dyDescent="0.3">
      <c r="A52" s="3"/>
      <c r="B52" s="1">
        <v>140</v>
      </c>
      <c r="C52" s="2" t="s">
        <v>19</v>
      </c>
      <c r="D52" s="29"/>
      <c r="E52" s="29"/>
      <c r="F52" s="29"/>
      <c r="G52" s="29"/>
      <c r="H52" s="29"/>
      <c r="I52" s="29"/>
      <c r="M52" s="3"/>
      <c r="N52" s="3"/>
    </row>
    <row r="53" spans="1:14" s="5" customFormat="1" outlineLevel="1" x14ac:dyDescent="0.3">
      <c r="A53" s="3"/>
      <c r="B53" s="17">
        <v>2101</v>
      </c>
      <c r="C53" s="17" t="s">
        <v>38</v>
      </c>
      <c r="D53" s="30">
        <v>0</v>
      </c>
      <c r="E53" s="30"/>
      <c r="F53" s="30"/>
      <c r="G53" s="30"/>
      <c r="H53" s="30"/>
      <c r="I53" s="30"/>
      <c r="M53" s="3"/>
      <c r="N53" s="3"/>
    </row>
    <row r="54" spans="1:14" s="5" customFormat="1" outlineLevel="1" x14ac:dyDescent="0.3">
      <c r="A54" s="3"/>
      <c r="B54" s="17">
        <v>2201</v>
      </c>
      <c r="C54" s="17" t="s">
        <v>39</v>
      </c>
      <c r="D54" s="30">
        <v>0</v>
      </c>
      <c r="E54" s="30"/>
      <c r="F54" s="30"/>
      <c r="G54" s="30"/>
      <c r="H54" s="30"/>
      <c r="I54" s="30"/>
      <c r="M54" s="3"/>
      <c r="N54" s="3"/>
    </row>
    <row r="55" spans="1:14" s="5" customFormat="1" hidden="1" outlineLevel="1" x14ac:dyDescent="0.3">
      <c r="A55" s="3"/>
      <c r="B55" s="17"/>
      <c r="C55" s="17"/>
      <c r="D55" s="30"/>
      <c r="E55" s="30"/>
      <c r="F55" s="30"/>
      <c r="G55" s="30"/>
      <c r="H55" s="30"/>
      <c r="I55" s="30"/>
      <c r="M55" s="3"/>
      <c r="N55" s="3"/>
    </row>
    <row r="56" spans="1:14" s="5" customFormat="1" collapsed="1" x14ac:dyDescent="0.3">
      <c r="A56" s="3"/>
      <c r="B56" s="19"/>
      <c r="C56" s="42" t="s">
        <v>4</v>
      </c>
      <c r="D56" s="43">
        <v>0</v>
      </c>
      <c r="E56" s="43">
        <f t="shared" ref="E56:H56" si="13">+SUM(E53:E55)</f>
        <v>0</v>
      </c>
      <c r="F56" s="43">
        <f t="shared" si="13"/>
        <v>0</v>
      </c>
      <c r="G56" s="43">
        <f t="shared" si="13"/>
        <v>0</v>
      </c>
      <c r="H56" s="43">
        <f t="shared" si="13"/>
        <v>0</v>
      </c>
      <c r="I56" s="43">
        <f t="shared" ref="I56" si="14">+SUM(I53:I55)</f>
        <v>0</v>
      </c>
      <c r="M56" s="3"/>
      <c r="N56" s="3"/>
    </row>
    <row r="57" spans="1:14" s="5" customFormat="1" outlineLevel="1" x14ac:dyDescent="0.3">
      <c r="A57" s="3"/>
      <c r="B57" s="1">
        <v>160</v>
      </c>
      <c r="C57" s="2" t="s">
        <v>20</v>
      </c>
      <c r="D57" s="30"/>
      <c r="E57" s="30"/>
      <c r="F57" s="30"/>
      <c r="G57" s="30"/>
      <c r="H57" s="30"/>
      <c r="I57" s="30"/>
      <c r="M57" s="3"/>
      <c r="N57" s="3"/>
    </row>
    <row r="58" spans="1:14" s="5" customFormat="1" outlineLevel="1" x14ac:dyDescent="0.3">
      <c r="A58" s="3"/>
      <c r="B58" s="39">
        <v>1601</v>
      </c>
      <c r="C58" s="39" t="s">
        <v>63</v>
      </c>
      <c r="D58" s="40">
        <v>676800</v>
      </c>
      <c r="E58" s="40">
        <v>8769.8000000000011</v>
      </c>
      <c r="F58" s="40">
        <v>16752.41</v>
      </c>
      <c r="G58" s="40"/>
      <c r="H58" s="40">
        <f t="shared" ref="H58:H66" si="15">SUM(E58:G58)</f>
        <v>25522.21</v>
      </c>
      <c r="I58" s="40">
        <f t="shared" ref="I58:I66" si="16">D58-H58</f>
        <v>651277.79</v>
      </c>
      <c r="M58" s="3"/>
      <c r="N58" s="3"/>
    </row>
    <row r="59" spans="1:14" s="5" customFormat="1" hidden="1" outlineLevel="1" x14ac:dyDescent="0.3">
      <c r="A59" s="3"/>
      <c r="B59" s="17">
        <v>3201</v>
      </c>
      <c r="C59" s="17" t="s">
        <v>35</v>
      </c>
      <c r="D59" s="30">
        <v>0</v>
      </c>
      <c r="E59" s="30"/>
      <c r="F59" s="30"/>
      <c r="G59" s="30"/>
      <c r="H59" s="30">
        <f t="shared" si="15"/>
        <v>0</v>
      </c>
      <c r="I59" s="30">
        <f t="shared" si="16"/>
        <v>0</v>
      </c>
      <c r="M59" s="3"/>
      <c r="N59" s="3"/>
    </row>
    <row r="60" spans="1:14" s="5" customFormat="1" hidden="1" outlineLevel="1" x14ac:dyDescent="0.3">
      <c r="A60" s="3"/>
      <c r="B60" s="17">
        <v>3202</v>
      </c>
      <c r="C60" s="17" t="s">
        <v>52</v>
      </c>
      <c r="D60" s="30">
        <v>0</v>
      </c>
      <c r="E60" s="30"/>
      <c r="F60" s="30"/>
      <c r="G60" s="30"/>
      <c r="H60" s="30">
        <f t="shared" si="15"/>
        <v>0</v>
      </c>
      <c r="I60" s="30">
        <f t="shared" si="16"/>
        <v>0</v>
      </c>
      <c r="M60" s="3"/>
      <c r="N60" s="3"/>
    </row>
    <row r="61" spans="1:14" s="5" customFormat="1" hidden="1" outlineLevel="1" x14ac:dyDescent="0.3">
      <c r="A61" s="3"/>
      <c r="B61" s="17">
        <v>3203</v>
      </c>
      <c r="C61" s="17" t="s">
        <v>50</v>
      </c>
      <c r="D61" s="30">
        <v>0</v>
      </c>
      <c r="E61" s="30"/>
      <c r="F61" s="30"/>
      <c r="G61" s="30"/>
      <c r="H61" s="30">
        <f t="shared" si="15"/>
        <v>0</v>
      </c>
      <c r="I61" s="30">
        <f t="shared" si="16"/>
        <v>0</v>
      </c>
      <c r="M61" s="3"/>
      <c r="N61" s="3"/>
    </row>
    <row r="62" spans="1:14" s="5" customFormat="1" hidden="1" outlineLevel="1" x14ac:dyDescent="0.3">
      <c r="A62" s="3"/>
      <c r="B62" s="17">
        <v>3204</v>
      </c>
      <c r="C62" s="17" t="s">
        <v>51</v>
      </c>
      <c r="D62" s="30">
        <v>0</v>
      </c>
      <c r="E62" s="30"/>
      <c r="F62" s="30"/>
      <c r="G62" s="30"/>
      <c r="H62" s="30">
        <f t="shared" si="15"/>
        <v>0</v>
      </c>
      <c r="I62" s="30">
        <f t="shared" si="16"/>
        <v>0</v>
      </c>
      <c r="M62" s="3"/>
      <c r="N62" s="3"/>
    </row>
    <row r="63" spans="1:14" s="5" customFormat="1" hidden="1" outlineLevel="1" x14ac:dyDescent="0.3">
      <c r="A63" s="3"/>
      <c r="B63" s="17">
        <v>3205</v>
      </c>
      <c r="C63" s="17" t="s">
        <v>36</v>
      </c>
      <c r="D63" s="30">
        <v>0</v>
      </c>
      <c r="E63" s="30"/>
      <c r="F63" s="30"/>
      <c r="G63" s="30"/>
      <c r="H63" s="30">
        <f t="shared" si="15"/>
        <v>0</v>
      </c>
      <c r="I63" s="30">
        <f t="shared" si="16"/>
        <v>0</v>
      </c>
      <c r="M63" s="3"/>
      <c r="N63" s="3"/>
    </row>
    <row r="64" spans="1:14" s="5" customFormat="1" hidden="1" outlineLevel="1" x14ac:dyDescent="0.3">
      <c r="A64" s="3"/>
      <c r="B64" s="17">
        <v>3206</v>
      </c>
      <c r="C64" s="17" t="s">
        <v>37</v>
      </c>
      <c r="D64" s="30">
        <v>0</v>
      </c>
      <c r="E64" s="30"/>
      <c r="F64" s="30"/>
      <c r="G64" s="30"/>
      <c r="H64" s="30">
        <f t="shared" si="15"/>
        <v>0</v>
      </c>
      <c r="I64" s="30">
        <f t="shared" si="16"/>
        <v>0</v>
      </c>
      <c r="M64" s="3"/>
      <c r="N64" s="3"/>
    </row>
    <row r="65" spans="1:14" s="5" customFormat="1" outlineLevel="1" x14ac:dyDescent="0.3">
      <c r="A65" s="3"/>
      <c r="B65" s="39">
        <v>3207</v>
      </c>
      <c r="C65" s="39" t="s">
        <v>69</v>
      </c>
      <c r="D65" s="40">
        <v>1318400</v>
      </c>
      <c r="E65" s="40"/>
      <c r="F65" s="40"/>
      <c r="G65" s="40"/>
      <c r="H65" s="40">
        <f t="shared" si="15"/>
        <v>0</v>
      </c>
      <c r="I65" s="40">
        <f t="shared" si="16"/>
        <v>1318400</v>
      </c>
      <c r="M65" s="3"/>
      <c r="N65" s="3"/>
    </row>
    <row r="66" spans="1:14" s="5" customFormat="1" outlineLevel="1" x14ac:dyDescent="0.3">
      <c r="A66" s="3"/>
      <c r="B66" s="39">
        <v>3301</v>
      </c>
      <c r="C66" s="39" t="s">
        <v>68</v>
      </c>
      <c r="D66" s="40">
        <v>1759600</v>
      </c>
      <c r="E66" s="40"/>
      <c r="F66" s="40"/>
      <c r="G66" s="40"/>
      <c r="H66" s="40">
        <f t="shared" si="15"/>
        <v>0</v>
      </c>
      <c r="I66" s="40">
        <f t="shared" si="16"/>
        <v>1759600</v>
      </c>
      <c r="M66" s="3"/>
      <c r="N66" s="3"/>
    </row>
    <row r="67" spans="1:14" s="5" customFormat="1" hidden="1" outlineLevel="1" x14ac:dyDescent="0.3">
      <c r="A67" s="3"/>
      <c r="B67" s="17">
        <v>3302</v>
      </c>
      <c r="C67" s="17" t="s">
        <v>47</v>
      </c>
      <c r="D67" s="30">
        <v>0</v>
      </c>
      <c r="E67" s="30"/>
      <c r="F67" s="30"/>
      <c r="G67" s="30"/>
      <c r="H67" s="30"/>
      <c r="I67" s="30"/>
      <c r="M67" s="3"/>
      <c r="N67" s="3"/>
    </row>
    <row r="68" spans="1:14" s="5" customFormat="1" hidden="1" outlineLevel="1" x14ac:dyDescent="0.3">
      <c r="A68" s="3"/>
      <c r="B68" s="17"/>
      <c r="C68" s="17"/>
      <c r="D68" s="30"/>
      <c r="E68" s="30"/>
      <c r="F68" s="30"/>
      <c r="G68" s="30"/>
      <c r="H68" s="30"/>
      <c r="I68" s="30"/>
      <c r="M68" s="3"/>
      <c r="N68" s="3"/>
    </row>
    <row r="69" spans="1:14" s="5" customFormat="1" hidden="1" outlineLevel="1" x14ac:dyDescent="0.3">
      <c r="A69" s="3"/>
      <c r="B69" s="17"/>
      <c r="C69" s="17"/>
      <c r="D69" s="30"/>
      <c r="E69" s="30"/>
      <c r="F69" s="30"/>
      <c r="G69" s="30"/>
      <c r="H69" s="30"/>
      <c r="I69" s="30"/>
      <c r="M69" s="3"/>
      <c r="N69" s="3"/>
    </row>
    <row r="70" spans="1:14" s="5" customFormat="1" x14ac:dyDescent="0.3">
      <c r="A70" s="3"/>
      <c r="B70" s="19"/>
      <c r="C70" s="42" t="s">
        <v>4</v>
      </c>
      <c r="D70" s="43">
        <v>3754800</v>
      </c>
      <c r="E70" s="43">
        <f>+SUM(E57:E69)</f>
        <v>8769.8000000000011</v>
      </c>
      <c r="F70" s="43">
        <f>+SUM(F57:F69)</f>
        <v>16752.41</v>
      </c>
      <c r="G70" s="43">
        <f>+SUM(G57:G69)</f>
        <v>0</v>
      </c>
      <c r="H70" s="43">
        <f>+SUM(H57:H69)</f>
        <v>25522.21</v>
      </c>
      <c r="I70" s="43">
        <f>+SUM(I57:I69)</f>
        <v>3729277.79</v>
      </c>
      <c r="M70" s="3"/>
      <c r="N70" s="3"/>
    </row>
    <row r="71" spans="1:14" s="5" customFormat="1" ht="17.399999999999999" x14ac:dyDescent="0.3">
      <c r="A71" s="3"/>
      <c r="B71" s="21"/>
      <c r="C71" s="22" t="s">
        <v>5</v>
      </c>
      <c r="D71" s="31">
        <v>15000000.02</v>
      </c>
      <c r="E71" s="31">
        <f>E70+E56+E51+E44+E39+E29+E24</f>
        <v>347880.84</v>
      </c>
      <c r="F71" s="31">
        <f>F70+F56+F51+F44+F39+F29+F24</f>
        <v>342601.44</v>
      </c>
      <c r="G71" s="31">
        <f>G70+G56+G51+G44+G39+G29+G24</f>
        <v>98929.59</v>
      </c>
      <c r="H71" s="31">
        <f>H70+H56+H51+H44+H39+H29+H24</f>
        <v>789411.87</v>
      </c>
      <c r="I71" s="31">
        <f>I70+I56+I51+I44+I39+I29+I24</f>
        <v>14065588.150000002</v>
      </c>
      <c r="M71" s="3"/>
      <c r="N71" s="3"/>
    </row>
    <row r="72" spans="1:14" s="5" customFormat="1" x14ac:dyDescent="0.3">
      <c r="A72" s="3"/>
      <c r="B72" s="3"/>
      <c r="C72" s="4"/>
      <c r="D72" s="4"/>
      <c r="E72" s="4"/>
      <c r="F72" s="4"/>
      <c r="G72" s="4"/>
      <c r="H72" s="4"/>
      <c r="I72" s="45"/>
      <c r="M72" s="3"/>
      <c r="N72" s="3"/>
    </row>
  </sheetData>
  <mergeCells count="5">
    <mergeCell ref="B7:C7"/>
    <mergeCell ref="D9:I9"/>
    <mergeCell ref="B3:I3"/>
    <mergeCell ref="B5:C5"/>
    <mergeCell ref="B6:C6"/>
  </mergeCells>
  <pageMargins left="0.7" right="0.7" top="0.75" bottom="0.75" header="0.3" footer="0.3"/>
  <ignoredErrors>
    <ignoredError sqref="H12 H16 H26:H27 H34 H36 H46 H58:H66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A379C39721F744481AC5EFF9B1DC798" ma:contentTypeVersion="12" ma:contentTypeDescription="Create a new document." ma:contentTypeScope="" ma:versionID="039e60f22be286d0b465558a2013dd7d">
  <xsd:schema xmlns:xsd="http://www.w3.org/2001/XMLSchema" xmlns:xs="http://www.w3.org/2001/XMLSchema" xmlns:p="http://schemas.microsoft.com/office/2006/metadata/properties" xmlns:ns2="b6f940df-ea07-477d-b617-ab56e5df8817" xmlns:ns3="7d053c58-1f97-4d34-bcfa-28b8fa6aacc8" targetNamespace="http://schemas.microsoft.com/office/2006/metadata/properties" ma:root="true" ma:fieldsID="bf8ca8f6d24346294164ce2368ca4ef8" ns2:_="" ns3:_="">
    <xsd:import namespace="b6f940df-ea07-477d-b617-ab56e5df8817"/>
    <xsd:import namespace="7d053c58-1f97-4d34-bcfa-28b8fa6aacc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f940df-ea07-477d-b617-ab56e5df88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053c58-1f97-4d34-bcfa-28b8fa6aacc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B065363-0975-406C-A2F2-8EAF659C00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0B2236-EB2A-4C29-A64C-4A5A99935FE2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7d053c58-1f97-4d34-bcfa-28b8fa6aacc8"/>
    <ds:schemaRef ds:uri="b6f940df-ea07-477d-b617-ab56e5df8817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BD191D6-742C-498B-86E2-643ED29037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f940df-ea07-477d-b617-ab56e5df8817"/>
    <ds:schemaRef ds:uri="7d053c58-1f97-4d34-bcfa-28b8fa6aac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Original Budget</vt:lpstr>
      <vt:lpstr>Expenditures</vt:lpstr>
      <vt:lpstr>'Original Budget'!Print_Area</vt:lpstr>
      <vt:lpstr>'Original Budget'!Print_Titles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Bhimjian</dc:creator>
  <cp:lastModifiedBy>Molina Reynaldo</cp:lastModifiedBy>
  <dcterms:created xsi:type="dcterms:W3CDTF">2020-08-04T07:57:09Z</dcterms:created>
  <dcterms:modified xsi:type="dcterms:W3CDTF">2021-04-11T04:32:44Z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0x010100CA379C39721F744481AC5EFF9B1DC798</vt:lpwstr>
  </property>
</Properties>
</file>